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75" activeTab="0"/>
  </bookViews>
  <sheets>
    <sheet name="PLAN DE TRABAJO ANUAL" sheetId="1" r:id="rId1"/>
  </sheets>
  <definedNames>
    <definedName name="_xlfn.IFERROR" hidden="1">#NAME?</definedName>
    <definedName name="_xlnm.Print_Area" localSheetId="0">'PLAN DE TRABAJO ANUAL'!$A$1:$U$116</definedName>
  </definedNames>
  <calcPr fullCalcOnLoad="1"/>
</workbook>
</file>

<file path=xl/sharedStrings.xml><?xml version="1.0" encoding="utf-8"?>
<sst xmlns="http://schemas.openxmlformats.org/spreadsheetml/2006/main" count="263" uniqueCount="130">
  <si>
    <t>ACTIVIDAD</t>
  </si>
  <si>
    <t>PERIODO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</si>
  <si>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</si>
  <si>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</si>
  <si>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</si>
  <si>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</si>
  <si>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</si>
  <si>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</si>
  <si>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</si>
  <si>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</si>
  <si>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</si>
  <si>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</si>
  <si>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</si>
  <si>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</si>
  <si>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</si>
  <si>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FASE 1.  
PLANEACIÓN </t>
  </si>
  <si>
    <t>FASE 2.  
INTERVENCIÓN</t>
  </si>
  <si>
    <t>NOMBRE</t>
  </si>
  <si>
    <t>CUMPLIMIENTO DEL PROGRAMA</t>
  </si>
  <si>
    <t xml:space="preserve">TOTAL </t>
  </si>
  <si>
    <t>FORMULA</t>
  </si>
  <si>
    <t>Resultado</t>
  </si>
  <si>
    <t>2. ALCANCE</t>
  </si>
  <si>
    <t>3. METAS</t>
  </si>
  <si>
    <t>4.  CRONOGRAMA</t>
  </si>
  <si>
    <t>VARIABLES</t>
  </si>
  <si>
    <t>Meta</t>
  </si>
  <si>
    <t>5.RECURSOS ASIGNADOS</t>
  </si>
  <si>
    <t>6.  MEDICIÓN Y SEGUIMIENTO</t>
  </si>
  <si>
    <t>GRAFICA</t>
  </si>
  <si>
    <t>ANALISIS DE DATOS</t>
  </si>
  <si>
    <t>OBSERVACIONES</t>
  </si>
  <si>
    <t>P*</t>
  </si>
  <si>
    <t>E*</t>
  </si>
  <si>
    <t>ENE - JUN</t>
  </si>
  <si>
    <t>JUL - DIC</t>
  </si>
  <si>
    <t>Total Programado</t>
  </si>
  <si>
    <t>Total Ejecutado</t>
  </si>
  <si>
    <t>1. OBJETIVO</t>
  </si>
  <si>
    <t>MEDICINA PREVENTIVA Y DEL TRABAJO</t>
  </si>
  <si>
    <t>SEGURIDAD INDUSTRIAL</t>
  </si>
  <si>
    <t>PREPARACIÓN PARA EMERGENCIAS</t>
  </si>
  <si>
    <t>MOTIVACION - PARTICIPACION - CONSULTA</t>
  </si>
  <si>
    <t>% 
CUMPLIMIENTO Actividad / Fase</t>
  </si>
  <si>
    <r>
      <t xml:space="preserve">Actividades ejecutadas *100
</t>
    </r>
    <r>
      <rPr>
        <sz val="12"/>
        <rFont val="Arial"/>
        <family val="2"/>
      </rPr>
      <t>Actividades programadas</t>
    </r>
  </si>
  <si>
    <t>Programadas</t>
  </si>
  <si>
    <t>Ejecutadas</t>
  </si>
  <si>
    <t xml:space="preserve">CUMPLIMIENTO </t>
  </si>
  <si>
    <t>RESPONSABLE DEL PLAN DE TRABAJO</t>
  </si>
  <si>
    <t>PERIODICIDAD</t>
  </si>
  <si>
    <t>ACCIONES CORRECTIVAS Y PREVENTIVAS</t>
  </si>
  <si>
    <t>SGSST</t>
  </si>
  <si>
    <r>
      <t>P*=</t>
    </r>
    <r>
      <rPr>
        <b/>
        <sz val="12"/>
        <color indexed="53"/>
        <rFont val="Arial"/>
        <family val="2"/>
      </rPr>
      <t xml:space="preserve"> </t>
    </r>
    <r>
      <rPr>
        <sz val="12"/>
        <color indexed="53"/>
        <rFont val="Arial"/>
        <family val="2"/>
      </rPr>
      <t>Programado</t>
    </r>
    <r>
      <rPr>
        <sz val="12"/>
        <rFont val="Arial"/>
        <family val="2"/>
      </rPr>
      <t xml:space="preserve">
E*= </t>
    </r>
    <r>
      <rPr>
        <sz val="12"/>
        <color indexed="11"/>
        <rFont val="Arial"/>
        <family val="2"/>
      </rPr>
      <t>Ejecutado</t>
    </r>
  </si>
  <si>
    <t>PERIODO DE IMPLEMENTACIÓN DEL PLAN DE TRABAJO ANUAL</t>
  </si>
  <si>
    <t>SEGUIMIENTO A PROGRAMAS</t>
  </si>
  <si>
    <t>Realizar una evaluacion anual del Sistema de Gestion en SST</t>
  </si>
  <si>
    <t xml:space="preserve">Revisión y Actualización  de Política de Seguridad y Salud en el Trabajo, politica de prevención de consumo de alcohol drogas y tabaco y politica de seguridad vial y divulgación al personal,  dejar evidencia de su divulgación a todos los trabajadores, lista de asistencia. Publicarla.       </t>
  </si>
  <si>
    <t>Revision y/o actualizacion de la estructura de Objetivos y Metas en SST</t>
  </si>
  <si>
    <t xml:space="preserve">Revisión, actualización de matriz de Identificación de los peligros, evaluación y valoración de los riesgos,  incluyendo contratistas y terceros
</t>
  </si>
  <si>
    <t>Definir programas de intervencion (programas de gestiòn del riesgo) de la accidentalidad según la identificacion de peligros y riesgos</t>
  </si>
  <si>
    <t xml:space="preserve">Actualización  de Reglamento de Higiene y Seguridad, divulgación al personal, dejar evidencia de su divulgación a todos los trabajadores, lista de asistencia.       </t>
  </si>
  <si>
    <t>Asignación de presupuesto para la ejecución del SG SST</t>
  </si>
  <si>
    <t>Realizar revision y/o actualizaciòn de los documentos del Sistema de Gestion SST definidos</t>
  </si>
  <si>
    <t>Documentar en el Sistema de Gestion SST la Gestión del Cambio</t>
  </si>
  <si>
    <t>Inducción - Reinducción SG SST</t>
  </si>
  <si>
    <t>Anual</t>
  </si>
  <si>
    <t>Semestral</t>
  </si>
  <si>
    <t>Seguimiento a ejecución del programa psicosocial</t>
  </si>
  <si>
    <t>Mensual</t>
  </si>
  <si>
    <t xml:space="preserve">Revisión y actualización de profesiograma para exámenes de ingreso/periódico y de egreso de acuerdo a las actividades a realizar </t>
  </si>
  <si>
    <t>Realización de campañas de estilos de vida saludable, envio folletos de información asociadas a prevención de consumo de alcohol, tabaco y drogas.</t>
  </si>
  <si>
    <t>Realizacion de exámenes Ocupacionales</t>
  </si>
  <si>
    <t>Establecer el perfil sociodemografico de la poblacion trabajadora</t>
  </si>
  <si>
    <t>Inspección de EPP</t>
  </si>
  <si>
    <t>Inspección Locativa de Oficinas</t>
  </si>
  <si>
    <t>Seguimiento a los hallazgos y Planes de acción derivados de inspecciones / reportes de Actos y/o condiciones Inseguras</t>
  </si>
  <si>
    <t xml:space="preserve">Revisión y actualización de inventario de productos quimicos
Rotulación de prod. Químicos, socialización y verificación en sitio de MSDS </t>
  </si>
  <si>
    <t>Actualización y divulgación del plan de Emergencias</t>
  </si>
  <si>
    <t>Simulacro</t>
  </si>
  <si>
    <t>inspeccion de camilla y botiquin</t>
  </si>
  <si>
    <t>Inspección de Extintores</t>
  </si>
  <si>
    <t xml:space="preserve">Establecimiento/seguimiento de acciones correctivas (AC) y preventivas (AP) y Planes de acción </t>
  </si>
  <si>
    <t>Reuniones de Copasst</t>
  </si>
  <si>
    <t>Reuniones de Comité de Convivencia</t>
  </si>
  <si>
    <t>Trimestral</t>
  </si>
  <si>
    <t>Responsable SST</t>
  </si>
  <si>
    <t>Diseñar e Implementar el sistema de gestion de seguridad y salud en el trabajo conforme a los requisitos del DECRETO 1072/2015 y RESOLUCIÒN 0312/2019 con el fin de prevenir  la ocurrencia de accidentes en el trabajo y enfermedades laborales por la exposición de los trabajadores a factores de riesgo, asociados con las actividades desarrolladas en la organización</t>
  </si>
  <si>
    <t>CARGO</t>
  </si>
  <si>
    <t>FIRMA</t>
  </si>
  <si>
    <t>EMPLEADOR O CONTRATANTE</t>
  </si>
  <si>
    <t>RESPONSABLE DE LA EJECUCIÓN DEL SG-SST</t>
  </si>
  <si>
    <t>Aplica para todos los trabajadores directo, en mision, contratistas y proveedores de La empresa de Servicios Publicos de Flandes E.S.P.</t>
  </si>
  <si>
    <t>Responsable del SG-SST</t>
  </si>
  <si>
    <t>Cuando se requiera</t>
  </si>
  <si>
    <t>Realizar convocatoria y conformarción del comité de convivencia laboral.</t>
  </si>
  <si>
    <t>Realizar convocatoria y conformaciòn del comité paritario de seguridad y salud en el trabajo (COPASST)</t>
  </si>
  <si>
    <t>Realizar capacitación a los miembors del COPASST  y Comité de Convivencia Laboral</t>
  </si>
  <si>
    <t>Responsable del SG-SST- ARL</t>
  </si>
  <si>
    <t>Identificar y evaluar los requisitos legales en SST y aplicables a la empresa (MATRIZ LEGAL)</t>
  </si>
  <si>
    <t>Identificar y formular las necesidades de capacitación, Inducción y entrenamiento en SGSST para su consolidación en el Plan de Capacitaciones Realizar seguimiento del programa de capacitación</t>
  </si>
  <si>
    <t>PAGINA:  1</t>
  </si>
  <si>
    <t>EMPRESA DE SERVICIOS PÚBLICOS DE FLANDES
Nit. 800190921-4
INTERVENIDA MEDIANTE RESOLUCIÓN Nº SSPD-20151300015835
DEL 16 DE JUNIO DEL 2015</t>
  </si>
  <si>
    <t>SISTEMA DE GESTION DE SEGURIDAD Y SALUD EN EL TRABAJO</t>
  </si>
  <si>
    <t xml:space="preserve">Definir indicadores que permitan evaluar el Sistema de Gestión de SST de acuerdo con las condiciones de la empresa, teniendo en cuenta los indicadores mínimos </t>
  </si>
  <si>
    <t xml:space="preserve"> Revisión anual por la alta dirección, resultados y alcance de la auditoría</t>
  </si>
  <si>
    <t>FASE 3. 
 VERIFICAR</t>
  </si>
  <si>
    <t>FASE 4. ACTUAR</t>
  </si>
  <si>
    <t>Definición de acciones preventivas y correctivas con base en resultados del SG-SST</t>
  </si>
  <si>
    <t>Responsable del SG-SST, Miembros del COPASST</t>
  </si>
  <si>
    <t>Responsable del SG-SST, Miembros CCL</t>
  </si>
  <si>
    <t>Responsable del SG-SST,ARL</t>
  </si>
  <si>
    <t>Responsable del SG-SST, ARL</t>
  </si>
  <si>
    <t>Responsable del SG-SST, COPASST</t>
  </si>
  <si>
    <t>ALTA DIRECCIÓN</t>
  </si>
  <si>
    <t>Agente Especial</t>
  </si>
  <si>
    <t>Andrea del Pilar Castro Ortiz</t>
  </si>
  <si>
    <t>semestral</t>
  </si>
  <si>
    <t>PLAN  DE TRABAJO ANUAL 2023</t>
  </si>
  <si>
    <t>VERSION:  02</t>
  </si>
  <si>
    <t>CODIGO: MTZ-SGSST-02-03-06-01</t>
  </si>
  <si>
    <t>FECHA: 06/01/2023</t>
  </si>
  <si>
    <t>AÑO 2023</t>
  </si>
  <si>
    <t>PERIODO 2023</t>
  </si>
  <si>
    <t>trimestral</t>
  </si>
  <si>
    <t>Humano: Responsable SST, COPASST y Brigada de Emergencias
Fisicos:  Áreas y tiempos para capacitaciones, Tableros, video beam,, Papelería Equipos de Computo
Financieros: Ver Recursos  en Presupuesto año 2023</t>
  </si>
  <si>
    <t xml:space="preserve">Revisión, actualización de Procedimientos de trabajo  seguro </t>
  </si>
  <si>
    <t xml:space="preserve"> conformar, capacitar y dotar la brigadda  de emergencia</t>
  </si>
  <si>
    <t>Plinio Zarta Ávila</t>
  </si>
  <si>
    <r>
      <t xml:space="preserve">Planificación - </t>
    </r>
    <r>
      <rPr>
        <sz val="14"/>
        <color indexed="10"/>
        <rFont val="Arial"/>
        <family val="2"/>
      </rPr>
      <t xml:space="preserve">ejecucion </t>
    </r>
    <r>
      <rPr>
        <sz val="14"/>
        <rFont val="Arial"/>
        <family val="2"/>
      </rPr>
      <t>auditorías con el COPASST</t>
    </r>
  </si>
  <si>
    <r>
      <t>Cumplir</t>
    </r>
    <r>
      <rPr>
        <sz val="16"/>
        <color indexed="10"/>
        <rFont val="Arial"/>
        <family val="2"/>
      </rPr>
      <t xml:space="preserve"> -alcanzar </t>
    </r>
    <r>
      <rPr>
        <sz val="16"/>
        <rFont val="Arial"/>
        <family val="2"/>
      </rPr>
      <t>el 70% de las actividades planteadas.</t>
    </r>
  </si>
</sst>
</file>

<file path=xl/styles.xml><?xml version="1.0" encoding="utf-8"?>
<styleSheet xmlns="http://schemas.openxmlformats.org/spreadsheetml/2006/main">
  <numFmts count="4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#"/>
    <numFmt numFmtId="193" formatCode="[$-240A]dddd\,\ dd&quot; de &quot;mmmm&quot; de &quot;yyyy"/>
    <numFmt numFmtId="194" formatCode="dd\-mm"/>
    <numFmt numFmtId="195" formatCode="[$-240A]hh:mm:ss\ AM/PM"/>
    <numFmt numFmtId="196" formatCode="0.0"/>
    <numFmt numFmtId="197" formatCode="mmm\-yyyy"/>
    <numFmt numFmtId="198" formatCode="0.0%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1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Calibri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6"/>
      <color rgb="FFFF0000"/>
      <name val="Arial"/>
      <family val="2"/>
    </font>
    <font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A109"/>
        <bgColor indexed="64"/>
      </patternFill>
    </fill>
    <fill>
      <patternFill patternType="solid">
        <fgColor rgb="FF81DC0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36" borderId="10" xfId="54" applyFont="1" applyFill="1" applyBorder="1" applyAlignment="1">
      <alignment horizontal="center" vertical="center"/>
      <protection/>
    </xf>
    <xf numFmtId="0" fontId="11" fillId="0" borderId="16" xfId="54" applyFont="1" applyBorder="1" applyAlignment="1">
      <alignment horizontal="center" vertical="center"/>
      <protection/>
    </xf>
    <xf numFmtId="0" fontId="11" fillId="0" borderId="17" xfId="54" applyFont="1" applyBorder="1" applyAlignment="1">
      <alignment horizontal="center" vertical="center"/>
      <protection/>
    </xf>
    <xf numFmtId="0" fontId="11" fillId="0" borderId="18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/>
      <protection/>
    </xf>
    <xf numFmtId="1" fontId="2" fillId="37" borderId="19" xfId="0" applyNumberFormat="1" applyFont="1" applyFill="1" applyBorder="1" applyAlignment="1" applyProtection="1">
      <alignment horizontal="center" vertical="center" wrapText="1"/>
      <protection/>
    </xf>
    <xf numFmtId="1" fontId="2" fillId="37" borderId="20" xfId="0" applyNumberFormat="1" applyFont="1" applyFill="1" applyBorder="1" applyAlignment="1" applyProtection="1">
      <alignment horizontal="center" vertical="center" wrapText="1"/>
      <protection/>
    </xf>
    <xf numFmtId="1" fontId="2" fillId="37" borderId="21" xfId="0" applyNumberFormat="1" applyFont="1" applyFill="1" applyBorder="1" applyAlignment="1" applyProtection="1">
      <alignment horizontal="center" vertical="center" wrapText="1"/>
      <protection/>
    </xf>
    <xf numFmtId="9" fontId="3" fillId="0" borderId="15" xfId="56" applyNumberFormat="1" applyFont="1" applyFill="1" applyBorder="1" applyAlignment="1" applyProtection="1">
      <alignment horizontal="center" vertical="center" wrapText="1"/>
      <protection/>
    </xf>
    <xf numFmtId="9" fontId="3" fillId="0" borderId="11" xfId="56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54" applyFont="1" applyBorder="1" applyAlignment="1">
      <alignment horizontal="center" vertical="center"/>
      <protection/>
    </xf>
    <xf numFmtId="0" fontId="11" fillId="0" borderId="18" xfId="54" applyFont="1" applyBorder="1" applyAlignment="1">
      <alignment horizontal="center" vertical="center"/>
      <protection/>
    </xf>
    <xf numFmtId="1" fontId="56" fillId="38" borderId="10" xfId="0" applyNumberFormat="1" applyFont="1" applyFill="1" applyBorder="1" applyAlignment="1" applyProtection="1">
      <alignment horizontal="left" vertical="center" wrapText="1"/>
      <protection/>
    </xf>
    <xf numFmtId="1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1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6" xfId="54" applyFont="1" applyFill="1" applyBorder="1" applyAlignment="1">
      <alignment horizontal="center" vertical="center"/>
      <protection/>
    </xf>
    <xf numFmtId="0" fontId="11" fillId="36" borderId="17" xfId="54" applyFont="1" applyFill="1" applyBorder="1" applyAlignment="1">
      <alignment horizontal="center" vertical="center"/>
      <protection/>
    </xf>
    <xf numFmtId="0" fontId="11" fillId="36" borderId="18" xfId="54" applyFont="1" applyFill="1" applyBorder="1" applyAlignment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22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5" borderId="27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57" fillId="38" borderId="10" xfId="0" applyNumberFormat="1" applyFont="1" applyFill="1" applyBorder="1" applyAlignment="1" applyProtection="1">
      <alignment horizontal="left" vertical="center" wrapText="1"/>
      <protection/>
    </xf>
    <xf numFmtId="1" fontId="7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7" fillId="0" borderId="13" xfId="0" applyNumberFormat="1" applyFont="1" applyFill="1" applyBorder="1" applyAlignment="1" applyProtection="1">
      <alignment horizontal="justify" vertical="center" wrapText="1"/>
      <protection locked="0"/>
    </xf>
    <xf numFmtId="9" fontId="3" fillId="0" borderId="13" xfId="56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2" xfId="56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0" fontId="56" fillId="39" borderId="11" xfId="0" applyFont="1" applyFill="1" applyBorder="1" applyAlignment="1" applyProtection="1">
      <alignment horizontal="center" vertical="center" wrapText="1"/>
      <protection/>
    </xf>
    <xf numFmtId="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6" fillId="39" borderId="10" xfId="0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7" fillId="38" borderId="10" xfId="0" applyNumberFormat="1" applyFont="1" applyFill="1" applyBorder="1" applyAlignment="1" applyProtection="1">
      <alignment horizontal="center" vertical="center" wrapText="1"/>
      <protection locked="0"/>
    </xf>
    <xf numFmtId="1" fontId="57" fillId="38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" fontId="2" fillId="37" borderId="32" xfId="0" applyNumberFormat="1" applyFont="1" applyFill="1" applyBorder="1" applyAlignment="1" applyProtection="1">
      <alignment horizontal="center" vertical="center" wrapText="1"/>
      <protection/>
    </xf>
    <xf numFmtId="1" fontId="2" fillId="37" borderId="33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9" fontId="2" fillId="32" borderId="10" xfId="0" applyNumberFormat="1" applyFont="1" applyFill="1" applyBorder="1" applyAlignment="1" applyProtection="1">
      <alignment horizontal="center" vertical="center"/>
      <protection/>
    </xf>
    <xf numFmtId="0" fontId="56" fillId="38" borderId="10" xfId="0" applyFont="1" applyFill="1" applyBorder="1" applyAlignment="1" applyProtection="1">
      <alignment horizontal="center" vertical="center"/>
      <protection/>
    </xf>
    <xf numFmtId="0" fontId="57" fillId="38" borderId="10" xfId="0" applyFont="1" applyFill="1" applyBorder="1" applyAlignment="1" applyProtection="1">
      <alignment horizontal="center"/>
      <protection/>
    </xf>
    <xf numFmtId="9" fontId="2" fillId="32" borderId="10" xfId="56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justify" vertical="top" wrapText="1"/>
      <protection locked="0"/>
    </xf>
    <xf numFmtId="1" fontId="7" fillId="0" borderId="22" xfId="0" applyNumberFormat="1" applyFont="1" applyFill="1" applyBorder="1" applyAlignment="1" applyProtection="1">
      <alignment horizontal="justify" vertical="center" wrapText="1"/>
      <protection locked="0"/>
    </xf>
    <xf numFmtId="1" fontId="7" fillId="0" borderId="23" xfId="0" applyNumberFormat="1" applyFont="1" applyFill="1" applyBorder="1" applyAlignment="1" applyProtection="1">
      <alignment horizontal="justify" vertical="center" wrapText="1"/>
      <protection locked="0"/>
    </xf>
    <xf numFmtId="1" fontId="7" fillId="0" borderId="24" xfId="0" applyNumberFormat="1" applyFont="1" applyFill="1" applyBorder="1" applyAlignment="1" applyProtection="1">
      <alignment horizontal="justify" vertical="center" wrapText="1"/>
      <protection locked="0"/>
    </xf>
    <xf numFmtId="1" fontId="7" fillId="0" borderId="14" xfId="0" applyNumberFormat="1" applyFont="1" applyFill="1" applyBorder="1" applyAlignment="1" applyProtection="1">
      <alignment horizontal="justify" vertical="center" wrapText="1"/>
      <protection locked="0"/>
    </xf>
    <xf numFmtId="1" fontId="7" fillId="0" borderId="12" xfId="0" applyNumberFormat="1" applyFont="1" applyFill="1" applyBorder="1" applyAlignment="1" applyProtection="1">
      <alignment horizontal="justify" vertical="center" wrapText="1"/>
      <protection locked="0"/>
    </xf>
    <xf numFmtId="1" fontId="7" fillId="4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1" fontId="2" fillId="16" borderId="34" xfId="0" applyNumberFormat="1" applyFont="1" applyFill="1" applyBorder="1" applyAlignment="1" applyProtection="1">
      <alignment horizontal="center" vertical="center" wrapText="1"/>
      <protection/>
    </xf>
    <xf numFmtId="1" fontId="2" fillId="16" borderId="35" xfId="0" applyNumberFormat="1" applyFont="1" applyFill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center" vertical="center" wrapText="1"/>
      <protection/>
    </xf>
    <xf numFmtId="9" fontId="57" fillId="0" borderId="12" xfId="56" applyNumberFormat="1" applyFont="1" applyFill="1" applyBorder="1" applyAlignment="1" applyProtection="1">
      <alignment horizontal="center" vertical="center" wrapText="1"/>
      <protection/>
    </xf>
    <xf numFmtId="9" fontId="57" fillId="0" borderId="10" xfId="56" applyNumberFormat="1" applyFont="1" applyFill="1" applyBorder="1" applyAlignment="1" applyProtection="1">
      <alignment horizontal="center" vertical="center" wrapText="1"/>
      <protection/>
    </xf>
    <xf numFmtId="9" fontId="57" fillId="0" borderId="13" xfId="56" applyNumberFormat="1" applyFont="1" applyFill="1" applyBorder="1" applyAlignment="1" applyProtection="1">
      <alignment horizontal="center" vertical="center" wrapText="1"/>
      <protection/>
    </xf>
    <xf numFmtId="1" fontId="2" fillId="8" borderId="34" xfId="0" applyNumberFormat="1" applyFont="1" applyFill="1" applyBorder="1" applyAlignment="1" applyProtection="1">
      <alignment horizontal="center" vertical="center" wrapText="1"/>
      <protection/>
    </xf>
    <xf numFmtId="1" fontId="2" fillId="8" borderId="35" xfId="0" applyNumberFormat="1" applyFont="1" applyFill="1" applyBorder="1" applyAlignment="1" applyProtection="1">
      <alignment horizontal="center" vertical="center" wrapText="1"/>
      <protection/>
    </xf>
    <xf numFmtId="1" fontId="2" fillId="8" borderId="36" xfId="0" applyNumberFormat="1" applyFont="1" applyFill="1" applyBorder="1" applyAlignment="1" applyProtection="1">
      <alignment horizontal="center" vertical="center" wrapText="1"/>
      <protection/>
    </xf>
    <xf numFmtId="1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8" borderId="3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1" fontId="7" fillId="41" borderId="10" xfId="0" applyNumberFormat="1" applyFont="1" applyFill="1" applyBorder="1" applyAlignment="1" applyProtection="1">
      <alignment horizontal="left" vertical="center" wrapText="1"/>
      <protection/>
    </xf>
    <xf numFmtId="1" fontId="56" fillId="38" borderId="12" xfId="0" applyNumberFormat="1" applyFont="1" applyFill="1" applyBorder="1" applyAlignment="1" applyProtection="1">
      <alignment horizontal="left" vertical="center" wrapText="1"/>
      <protection/>
    </xf>
    <xf numFmtId="1" fontId="56" fillId="38" borderId="12" xfId="0" applyNumberFormat="1" applyFont="1" applyFill="1" applyBorder="1" applyAlignment="1" applyProtection="1">
      <alignment horizontal="center" vertical="center" wrapText="1"/>
      <protection locked="0"/>
    </xf>
    <xf numFmtId="1" fontId="56" fillId="38" borderId="29" xfId="0" applyNumberFormat="1" applyFont="1" applyFill="1" applyBorder="1" applyAlignment="1" applyProtection="1">
      <alignment horizontal="center" vertical="center" wrapText="1"/>
      <protection locked="0"/>
    </xf>
    <xf numFmtId="1" fontId="56" fillId="38" borderId="10" xfId="0" applyNumberFormat="1" applyFont="1" applyFill="1" applyBorder="1" applyAlignment="1" applyProtection="1">
      <alignment horizontal="center" vertical="center" wrapText="1"/>
      <protection locked="0"/>
    </xf>
    <xf numFmtId="1" fontId="56" fillId="38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1" fontId="5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59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9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3">
    <dxf>
      <fill>
        <patternFill patternType="solid">
          <fgColor indexed="65"/>
          <bgColor rgb="FFFEB109"/>
        </patternFill>
      </fill>
    </dxf>
    <dxf>
      <fill>
        <patternFill patternType="solid">
          <fgColor indexed="65"/>
          <bgColor rgb="FFFEB109"/>
        </patternFill>
      </fill>
    </dxf>
    <dxf>
      <fill>
        <patternFill patternType="solid">
          <fgColor indexed="65"/>
          <bgColor rgb="FFFEB109"/>
        </patternFill>
      </fill>
    </dxf>
    <dxf>
      <fill>
        <patternFill patternType="solid">
          <fgColor indexed="65"/>
          <bgColor rgb="FFFEB10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85"/>
          <c:w val="0.9925"/>
          <c:h val="0.962"/>
        </c:manualLayout>
      </c:layout>
      <c:lineChart>
        <c:grouping val="standard"/>
        <c:varyColors val="0"/>
        <c:ser>
          <c:idx val="0"/>
          <c:order val="0"/>
          <c:tx>
            <c:strRef>
              <c:f>'PLAN DE TRABAJO ANUAL'!$C$113</c:f>
              <c:strCache>
                <c:ptCount val="1"/>
                <c:pt idx="0">
                  <c:v>Resultado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('PLAN DE TRABAJO ANUAL'!$F$110:$Q$110,'PLAN DE TRABAJO ANUAL'!$R$109)</c:f>
              <c:strCache/>
            </c:strRef>
          </c:cat>
          <c:val>
            <c:numRef>
              <c:f>'PLAN DE TRABAJO ANUAL'!$F$113:$R$113</c:f>
              <c:numCache/>
            </c:numRef>
          </c:val>
          <c:smooth val="0"/>
        </c:ser>
        <c:ser>
          <c:idx val="1"/>
          <c:order val="1"/>
          <c:tx>
            <c:strRef>
              <c:f>'PLAN DE TRABAJO ANUAL'!$C$114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('PLAN DE TRABAJO ANUAL'!$F$110:$Q$110,'PLAN DE TRABAJO ANUAL'!$R$109)</c:f>
              <c:strCache/>
            </c:strRef>
          </c:cat>
          <c:val>
            <c:numRef>
              <c:f>'PLAN DE TRABAJO ANUAL'!$F$114:$R$114</c:f>
              <c:numCache/>
            </c:numRef>
          </c:val>
          <c:smooth val="0"/>
        </c:ser>
        <c:marker val="1"/>
        <c:axId val="2464261"/>
        <c:axId val="22178350"/>
      </c:line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78350"/>
        <c:crosses val="autoZero"/>
        <c:auto val="1"/>
        <c:lblOffset val="100"/>
        <c:tickLblSkip val="1"/>
        <c:noMultiLvlLbl val="0"/>
      </c:catAx>
      <c:valAx>
        <c:axId val="22178350"/>
        <c:scaling>
          <c:orientation val="minMax"/>
        </c:scaling>
        <c:axPos val="l"/>
        <c:majorGridlines>
          <c:spPr>
            <a:ln w="381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4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875"/>
          <c:y val="0.8845"/>
          <c:w val="0.4035"/>
          <c:h val="0.1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108</xdr:row>
      <xdr:rowOff>76200</xdr:rowOff>
    </xdr:from>
    <xdr:to>
      <xdr:col>20</xdr:col>
      <xdr:colOff>3762375</xdr:colOff>
      <xdr:row>115</xdr:row>
      <xdr:rowOff>1266825</xdr:rowOff>
    </xdr:to>
    <xdr:graphicFrame>
      <xdr:nvGraphicFramePr>
        <xdr:cNvPr id="1" name="2 Gráfico"/>
        <xdr:cNvGraphicFramePr/>
      </xdr:nvGraphicFramePr>
      <xdr:xfrm>
        <a:off x="16449675" y="41328975"/>
        <a:ext cx="51625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981075</xdr:colOff>
      <xdr:row>0</xdr:row>
      <xdr:rowOff>76200</xdr:rowOff>
    </xdr:from>
    <xdr:to>
      <xdr:col>1</xdr:col>
      <xdr:colOff>1409700</xdr:colOff>
      <xdr:row>3</xdr:row>
      <xdr:rowOff>323850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76200"/>
          <a:ext cx="23717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showGridLines="0" tabSelected="1" zoomScale="71" zoomScaleNormal="71" zoomScalePageLayoutView="0" workbookViewId="0" topLeftCell="A1">
      <selection activeCell="C7" sqref="C7:U7"/>
    </sheetView>
  </sheetViews>
  <sheetFormatPr defaultColWidth="9.140625" defaultRowHeight="12.75"/>
  <cols>
    <col min="1" max="1" width="29.140625" style="1" customWidth="1"/>
    <col min="2" max="2" width="37.7109375" style="1" customWidth="1"/>
    <col min="3" max="4" width="20.8515625" style="1" customWidth="1"/>
    <col min="5" max="5" width="6.421875" style="1" customWidth="1"/>
    <col min="6" max="17" width="8.8515625" style="9" customWidth="1"/>
    <col min="18" max="18" width="13.7109375" style="1" customWidth="1"/>
    <col min="19" max="19" width="10.28125" style="1" customWidth="1"/>
    <col min="20" max="20" width="22.421875" style="1" customWidth="1"/>
    <col min="21" max="21" width="57.28125" style="1" customWidth="1"/>
    <col min="22" max="16384" width="9.140625" style="1" customWidth="1"/>
  </cols>
  <sheetData>
    <row r="1" spans="1:21" ht="31.5" customHeight="1">
      <c r="A1" s="135"/>
      <c r="B1" s="135"/>
      <c r="C1" s="133" t="s">
        <v>101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7" t="s">
        <v>118</v>
      </c>
    </row>
    <row r="2" spans="1:21" ht="42.75" customHeight="1">
      <c r="A2" s="135"/>
      <c r="B2" s="135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7" t="s">
        <v>119</v>
      </c>
    </row>
    <row r="3" spans="1:21" ht="31.5" customHeight="1">
      <c r="A3" s="135"/>
      <c r="B3" s="135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7" t="s">
        <v>120</v>
      </c>
    </row>
    <row r="4" spans="1:21" ht="31.5" customHeight="1">
      <c r="A4" s="135"/>
      <c r="B4" s="135"/>
      <c r="C4" s="134" t="s">
        <v>102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8" t="s">
        <v>100</v>
      </c>
    </row>
    <row r="5" spans="1:21" ht="32.25" customHeight="1">
      <c r="A5" s="94" t="s">
        <v>117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</row>
    <row r="6" spans="1:21" ht="45" customHeight="1">
      <c r="A6" s="136" t="s">
        <v>53</v>
      </c>
      <c r="B6" s="137"/>
      <c r="C6" s="129" t="s">
        <v>121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ht="45" customHeight="1">
      <c r="A7" s="130" t="s">
        <v>48</v>
      </c>
      <c r="B7" s="130"/>
      <c r="C7" s="138" t="s">
        <v>85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  <row r="8" spans="1:21" ht="45" customHeight="1">
      <c r="A8" s="130" t="s">
        <v>38</v>
      </c>
      <c r="B8" s="130"/>
      <c r="C8" s="129" t="s">
        <v>86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:21" ht="45" customHeight="1">
      <c r="A9" s="130" t="s">
        <v>22</v>
      </c>
      <c r="B9" s="130"/>
      <c r="C9" s="129" t="s">
        <v>91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45" customHeight="1">
      <c r="A10" s="130" t="s">
        <v>23</v>
      </c>
      <c r="B10" s="130"/>
      <c r="C10" s="129" t="s">
        <v>129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28.5" customHeight="1">
      <c r="A11" s="97" t="s">
        <v>24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32.25" customHeight="1">
      <c r="A12" s="108" t="s">
        <v>0</v>
      </c>
      <c r="B12" s="108"/>
      <c r="C12" s="108"/>
      <c r="D12" s="50" t="s">
        <v>49</v>
      </c>
      <c r="E12" s="51"/>
      <c r="F12" s="99" t="s">
        <v>122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 t="s">
        <v>43</v>
      </c>
      <c r="S12" s="99"/>
      <c r="T12" s="112" t="s">
        <v>2</v>
      </c>
      <c r="U12" s="99" t="s">
        <v>31</v>
      </c>
    </row>
    <row r="13" spans="1:21" ht="32.25" customHeight="1" thickBot="1">
      <c r="A13" s="109"/>
      <c r="B13" s="109"/>
      <c r="C13" s="109"/>
      <c r="D13" s="52"/>
      <c r="E13" s="53"/>
      <c r="F13" s="19" t="s">
        <v>3</v>
      </c>
      <c r="G13" s="19" t="s">
        <v>4</v>
      </c>
      <c r="H13" s="19" t="s">
        <v>5</v>
      </c>
      <c r="I13" s="19" t="s">
        <v>6</v>
      </c>
      <c r="J13" s="19" t="s">
        <v>7</v>
      </c>
      <c r="K13" s="19" t="s">
        <v>8</v>
      </c>
      <c r="L13" s="19" t="s">
        <v>9</v>
      </c>
      <c r="M13" s="19" t="s">
        <v>10</v>
      </c>
      <c r="N13" s="19" t="s">
        <v>11</v>
      </c>
      <c r="O13" s="19" t="s">
        <v>12</v>
      </c>
      <c r="P13" s="19" t="s">
        <v>13</v>
      </c>
      <c r="Q13" s="19" t="s">
        <v>14</v>
      </c>
      <c r="R13" s="100"/>
      <c r="S13" s="100"/>
      <c r="T13" s="113"/>
      <c r="U13" s="100"/>
    </row>
    <row r="14" spans="1:21" s="3" customFormat="1" ht="22.5" customHeight="1">
      <c r="A14" s="117" t="s">
        <v>15</v>
      </c>
      <c r="B14" s="106" t="s">
        <v>55</v>
      </c>
      <c r="C14" s="106"/>
      <c r="D14" s="54" t="s">
        <v>65</v>
      </c>
      <c r="E14" s="11" t="s">
        <v>32</v>
      </c>
      <c r="F14" s="12"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62">
        <f>_xlfn.IFERROR(IF(COUNT(F14:Q14)&lt;1,0,IF(COUNT(F15:Q15)&gt;=COUNT(F14:Q14),1,(COUNT(F15:Q15)/COUNT(F14:Q14)))),0)</f>
        <v>1</v>
      </c>
      <c r="S14" s="114">
        <f>AVERAGE(R14:R39)</f>
        <v>0.6923076923076923</v>
      </c>
      <c r="T14" s="20" t="s">
        <v>92</v>
      </c>
      <c r="U14" s="60"/>
    </row>
    <row r="15" spans="1:21" s="3" customFormat="1" ht="22.5" customHeight="1" thickBot="1">
      <c r="A15" s="118"/>
      <c r="B15" s="56"/>
      <c r="C15" s="56"/>
      <c r="D15" s="34"/>
      <c r="E15" s="6" t="s">
        <v>33</v>
      </c>
      <c r="F15" s="7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2"/>
      <c r="S15" s="115"/>
      <c r="T15" s="21"/>
      <c r="U15" s="61"/>
    </row>
    <row r="16" spans="1:21" s="3" customFormat="1" ht="67.5" customHeight="1">
      <c r="A16" s="118"/>
      <c r="B16" s="56" t="s">
        <v>56</v>
      </c>
      <c r="C16" s="56"/>
      <c r="D16" s="34" t="s">
        <v>116</v>
      </c>
      <c r="E16" s="5" t="s">
        <v>32</v>
      </c>
      <c r="F16" s="8"/>
      <c r="G16" s="7"/>
      <c r="H16" s="7">
        <v>1</v>
      </c>
      <c r="I16" s="7"/>
      <c r="J16" s="7"/>
      <c r="K16" s="7"/>
      <c r="L16" s="7"/>
      <c r="M16" s="7"/>
      <c r="N16" s="7">
        <v>1</v>
      </c>
      <c r="O16" s="7"/>
      <c r="P16" s="7"/>
      <c r="Q16" s="7"/>
      <c r="R16" s="22">
        <f>_xlfn.IFERROR(IF(COUNT(F16:Q16)&lt;1,0,IF(COUNT(F17:Q17)&gt;=COUNT(F16:Q16),1,(COUNT(F17:Q17)/COUNT(F16:Q16)))),0)</f>
        <v>0.5</v>
      </c>
      <c r="S16" s="115"/>
      <c r="T16" s="20" t="s">
        <v>92</v>
      </c>
      <c r="U16" s="122"/>
    </row>
    <row r="17" spans="1:21" s="3" customFormat="1" ht="67.5" customHeight="1" thickBot="1">
      <c r="A17" s="118"/>
      <c r="B17" s="56"/>
      <c r="C17" s="56"/>
      <c r="D17" s="34"/>
      <c r="E17" s="6" t="s">
        <v>33</v>
      </c>
      <c r="F17" s="8"/>
      <c r="G17" s="7"/>
      <c r="H17" s="7">
        <v>1</v>
      </c>
      <c r="I17" s="7"/>
      <c r="J17" s="7"/>
      <c r="K17" s="7"/>
      <c r="L17" s="7"/>
      <c r="M17" s="7"/>
      <c r="N17" s="7"/>
      <c r="O17" s="7"/>
      <c r="P17" s="7"/>
      <c r="Q17" s="7"/>
      <c r="R17" s="22"/>
      <c r="S17" s="115"/>
      <c r="T17" s="21"/>
      <c r="U17" s="122"/>
    </row>
    <row r="18" spans="1:21" s="3" customFormat="1" ht="38.25" customHeight="1">
      <c r="A18" s="118"/>
      <c r="B18" s="38" t="s">
        <v>95</v>
      </c>
      <c r="C18" s="39"/>
      <c r="D18" s="139" t="s">
        <v>93</v>
      </c>
      <c r="E18" s="5" t="s">
        <v>32</v>
      </c>
      <c r="F18" s="8"/>
      <c r="G18" s="8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2">
        <f>_xlfn.IFERROR(IF(COUNT(F18:Q18)&lt;1,0,IF(COUNT(F19:Q19)&gt;=COUNT(F18:Q18),1,(COUNT(F19:Q19)/COUNT(F18:Q18)))),0)</f>
        <v>1</v>
      </c>
      <c r="S18" s="115"/>
      <c r="T18" s="20" t="s">
        <v>92</v>
      </c>
      <c r="U18" s="44"/>
    </row>
    <row r="19" spans="1:21" s="3" customFormat="1" ht="40.5" customHeight="1" thickBot="1">
      <c r="A19" s="118"/>
      <c r="B19" s="40"/>
      <c r="C19" s="41"/>
      <c r="D19" s="140"/>
      <c r="E19" s="6" t="s">
        <v>33</v>
      </c>
      <c r="F19" s="8"/>
      <c r="G19" s="7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22"/>
      <c r="S19" s="115"/>
      <c r="T19" s="21"/>
      <c r="U19" s="45"/>
    </row>
    <row r="20" spans="1:21" s="3" customFormat="1" ht="39" customHeight="1">
      <c r="A20" s="118"/>
      <c r="B20" s="38" t="s">
        <v>94</v>
      </c>
      <c r="C20" s="39"/>
      <c r="D20" s="139" t="s">
        <v>93</v>
      </c>
      <c r="E20" s="5" t="s">
        <v>32</v>
      </c>
      <c r="F20" s="8"/>
      <c r="G20" s="8">
        <v>1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32">
        <f>_xlfn.IFERROR(IF(COUNT(F20:Q20)&lt;1,0,IF(COUNT(F21:Q21)&gt;=COUNT(F20:Q20),1,(COUNT(F21:Q21)/COUNT(F20:Q20)))),0)</f>
        <v>1</v>
      </c>
      <c r="S20" s="115"/>
      <c r="T20" s="20" t="s">
        <v>92</v>
      </c>
      <c r="U20" s="44"/>
    </row>
    <row r="21" spans="1:21" s="3" customFormat="1" ht="36.75" customHeight="1" thickBot="1">
      <c r="A21" s="118"/>
      <c r="B21" s="40"/>
      <c r="C21" s="41"/>
      <c r="D21" s="140"/>
      <c r="E21" s="6" t="s">
        <v>33</v>
      </c>
      <c r="F21" s="8"/>
      <c r="G21" s="7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33"/>
      <c r="S21" s="115"/>
      <c r="T21" s="21"/>
      <c r="U21" s="45"/>
    </row>
    <row r="22" spans="1:21" s="3" customFormat="1" ht="36.75" customHeight="1">
      <c r="A22" s="118"/>
      <c r="B22" s="38" t="s">
        <v>96</v>
      </c>
      <c r="C22" s="39"/>
      <c r="D22" s="42" t="s">
        <v>66</v>
      </c>
      <c r="E22" s="5" t="s">
        <v>32</v>
      </c>
      <c r="F22" s="8"/>
      <c r="G22" s="8"/>
      <c r="H22" s="8"/>
      <c r="I22" s="8">
        <v>1</v>
      </c>
      <c r="J22" s="8"/>
      <c r="K22" s="8"/>
      <c r="L22" s="8"/>
      <c r="M22" s="8"/>
      <c r="N22" s="8">
        <v>1</v>
      </c>
      <c r="O22" s="8"/>
      <c r="P22" s="8"/>
      <c r="Q22" s="8"/>
      <c r="R22" s="32">
        <f>_xlfn.IFERROR(IF(COUNT(F22:Q22)&lt;1,0,IF(COUNT(F23:Q23)&gt;=COUNT(F22:Q22),1,(COUNT(F23:Q23)/COUNT(F22:Q22)))),0)</f>
        <v>0.5</v>
      </c>
      <c r="S22" s="115"/>
      <c r="T22" s="20" t="s">
        <v>97</v>
      </c>
      <c r="U22" s="44"/>
    </row>
    <row r="23" spans="1:21" s="3" customFormat="1" ht="36.75" customHeight="1" thickBot="1">
      <c r="A23" s="118"/>
      <c r="B23" s="40"/>
      <c r="C23" s="41"/>
      <c r="D23" s="43"/>
      <c r="E23" s="6" t="s">
        <v>33</v>
      </c>
      <c r="F23" s="8"/>
      <c r="G23" s="7"/>
      <c r="H23" s="7"/>
      <c r="I23" s="7">
        <v>1</v>
      </c>
      <c r="J23" s="7"/>
      <c r="K23" s="7"/>
      <c r="L23" s="7"/>
      <c r="M23" s="7"/>
      <c r="N23" s="7"/>
      <c r="O23" s="7"/>
      <c r="P23" s="7"/>
      <c r="Q23" s="7"/>
      <c r="R23" s="33"/>
      <c r="S23" s="115"/>
      <c r="T23" s="21"/>
      <c r="U23" s="45"/>
    </row>
    <row r="24" spans="1:21" s="3" customFormat="1" ht="22.5" customHeight="1">
      <c r="A24" s="118"/>
      <c r="B24" s="56" t="s">
        <v>57</v>
      </c>
      <c r="C24" s="56"/>
      <c r="D24" s="34" t="s">
        <v>65</v>
      </c>
      <c r="E24" s="5" t="s">
        <v>32</v>
      </c>
      <c r="F24" s="8"/>
      <c r="G24" s="7"/>
      <c r="H24" s="7"/>
      <c r="I24" s="7"/>
      <c r="J24" s="7"/>
      <c r="K24" s="7">
        <v>1</v>
      </c>
      <c r="L24" s="7"/>
      <c r="M24" s="7"/>
      <c r="N24" s="7"/>
      <c r="O24" s="7"/>
      <c r="P24" s="7"/>
      <c r="Q24" s="7"/>
      <c r="R24" s="22">
        <f>_xlfn.IFERROR(IF(COUNT(F24:Q24)&lt;1,0,IF(COUNT(F25:Q25)&gt;=COUNT(F24:Q24),1,(COUNT(F25:Q25)/COUNT(F24:Q24)))),0)</f>
        <v>1</v>
      </c>
      <c r="S24" s="115"/>
      <c r="T24" s="20" t="s">
        <v>92</v>
      </c>
      <c r="U24" s="61"/>
    </row>
    <row r="25" spans="1:21" s="3" customFormat="1" ht="22.5" customHeight="1" thickBot="1">
      <c r="A25" s="118"/>
      <c r="B25" s="56"/>
      <c r="C25" s="56"/>
      <c r="D25" s="34"/>
      <c r="E25" s="6" t="s">
        <v>33</v>
      </c>
      <c r="F25" s="8"/>
      <c r="G25" s="7"/>
      <c r="H25" s="7"/>
      <c r="I25" s="7"/>
      <c r="J25" s="7"/>
      <c r="K25" s="7">
        <v>1</v>
      </c>
      <c r="L25" s="7"/>
      <c r="M25" s="7"/>
      <c r="N25" s="7"/>
      <c r="O25" s="7"/>
      <c r="P25" s="7"/>
      <c r="Q25" s="7"/>
      <c r="R25" s="22"/>
      <c r="S25" s="115"/>
      <c r="T25" s="21"/>
      <c r="U25" s="61"/>
    </row>
    <row r="26" spans="1:21" s="3" customFormat="1" ht="38.25" customHeight="1">
      <c r="A26" s="118"/>
      <c r="B26" s="101" t="s">
        <v>58</v>
      </c>
      <c r="C26" s="101"/>
      <c r="D26" s="34" t="s">
        <v>116</v>
      </c>
      <c r="E26" s="5" t="s">
        <v>32</v>
      </c>
      <c r="F26" s="8"/>
      <c r="G26" s="7"/>
      <c r="H26" s="7"/>
      <c r="I26" s="7">
        <v>1</v>
      </c>
      <c r="J26" s="7"/>
      <c r="K26" s="7"/>
      <c r="L26" s="7"/>
      <c r="M26" s="7"/>
      <c r="N26" s="7"/>
      <c r="O26" s="7">
        <v>1</v>
      </c>
      <c r="P26" s="7"/>
      <c r="Q26" s="7"/>
      <c r="R26" s="22">
        <f>_xlfn.IFERROR(IF(COUNT(F26:Q26)&lt;1,0,IF(COUNT(F27:Q27)&gt;=COUNT(F26:Q26),1,(COUNT(F27:Q27)/COUNT(F26:Q26)))),0)</f>
        <v>0.5</v>
      </c>
      <c r="S26" s="115"/>
      <c r="T26" s="20" t="s">
        <v>92</v>
      </c>
      <c r="U26" s="61"/>
    </row>
    <row r="27" spans="1:21" s="3" customFormat="1" ht="38.25" customHeight="1" thickBot="1">
      <c r="A27" s="118"/>
      <c r="B27" s="101"/>
      <c r="C27" s="101"/>
      <c r="D27" s="34"/>
      <c r="E27" s="6" t="s">
        <v>33</v>
      </c>
      <c r="F27" s="8"/>
      <c r="G27" s="7"/>
      <c r="H27" s="7"/>
      <c r="I27" s="7">
        <v>1</v>
      </c>
      <c r="J27" s="7"/>
      <c r="K27" s="7"/>
      <c r="L27" s="7"/>
      <c r="M27" s="7"/>
      <c r="N27" s="7"/>
      <c r="O27" s="7"/>
      <c r="P27" s="7"/>
      <c r="Q27" s="7"/>
      <c r="R27" s="22"/>
      <c r="S27" s="115"/>
      <c r="T27" s="21"/>
      <c r="U27" s="61"/>
    </row>
    <row r="28" spans="1:21" s="3" customFormat="1" ht="35.25" customHeight="1">
      <c r="A28" s="118"/>
      <c r="B28" s="56" t="s">
        <v>59</v>
      </c>
      <c r="C28" s="56"/>
      <c r="D28" s="34" t="s">
        <v>65</v>
      </c>
      <c r="E28" s="5" t="s">
        <v>32</v>
      </c>
      <c r="F28" s="8"/>
      <c r="G28" s="7"/>
      <c r="H28" s="7"/>
      <c r="I28" s="7"/>
      <c r="J28" s="7"/>
      <c r="K28" s="7"/>
      <c r="L28" s="7"/>
      <c r="M28" s="7">
        <v>1</v>
      </c>
      <c r="N28" s="7"/>
      <c r="O28" s="7"/>
      <c r="P28" s="7"/>
      <c r="Q28" s="7"/>
      <c r="R28" s="22">
        <f>_xlfn.IFERROR(IF(COUNT(F28:Q28)&lt;1,0,IF(COUNT(F29:Q29)&gt;=COUNT(F28:Q28),1,(COUNT(F29:Q29)/COUNT(F28:Q28)))),0)</f>
        <v>0</v>
      </c>
      <c r="S28" s="115"/>
      <c r="T28" s="20" t="s">
        <v>92</v>
      </c>
      <c r="U28" s="61"/>
    </row>
    <row r="29" spans="1:21" s="3" customFormat="1" ht="35.25" customHeight="1" thickBot="1">
      <c r="A29" s="118"/>
      <c r="B29" s="56"/>
      <c r="C29" s="56"/>
      <c r="D29" s="34"/>
      <c r="E29" s="6" t="s">
        <v>33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22"/>
      <c r="S29" s="115"/>
      <c r="T29" s="21"/>
      <c r="U29" s="61"/>
    </row>
    <row r="30" spans="1:21" s="3" customFormat="1" ht="25.5" customHeight="1">
      <c r="A30" s="118"/>
      <c r="B30" s="102" t="s">
        <v>98</v>
      </c>
      <c r="C30" s="103"/>
      <c r="D30" s="42" t="s">
        <v>66</v>
      </c>
      <c r="E30" s="5" t="s">
        <v>32</v>
      </c>
      <c r="F30" s="8"/>
      <c r="G30" s="7"/>
      <c r="H30" s="7">
        <v>1</v>
      </c>
      <c r="I30" s="7"/>
      <c r="J30" s="7"/>
      <c r="K30" s="7"/>
      <c r="L30" s="7"/>
      <c r="M30" s="7">
        <v>1</v>
      </c>
      <c r="N30" s="7"/>
      <c r="O30" s="7"/>
      <c r="P30" s="7"/>
      <c r="Q30" s="7"/>
      <c r="R30" s="32">
        <f>_xlfn.IFERROR(IF(COUNT(F30:Q30)&lt;1,0,IF(COUNT(F31:Q31)&gt;=COUNT(F30:Q30),1,(COUNT(F31:Q31)/COUNT(F30:Q30)))),0)</f>
        <v>0.5</v>
      </c>
      <c r="S30" s="115"/>
      <c r="T30" s="131" t="s">
        <v>92</v>
      </c>
      <c r="U30" s="44"/>
    </row>
    <row r="31" spans="1:21" s="3" customFormat="1" ht="25.5" customHeight="1" thickBot="1">
      <c r="A31" s="118"/>
      <c r="B31" s="104"/>
      <c r="C31" s="105"/>
      <c r="D31" s="43"/>
      <c r="E31" s="6" t="s">
        <v>33</v>
      </c>
      <c r="F31" s="8"/>
      <c r="G31" s="7"/>
      <c r="H31" s="7">
        <v>1</v>
      </c>
      <c r="I31" s="7"/>
      <c r="J31" s="7"/>
      <c r="K31" s="7"/>
      <c r="L31" s="7"/>
      <c r="M31" s="7"/>
      <c r="N31" s="7"/>
      <c r="O31" s="7"/>
      <c r="P31" s="7"/>
      <c r="Q31" s="7"/>
      <c r="R31" s="33"/>
      <c r="S31" s="115"/>
      <c r="T31" s="132"/>
      <c r="U31" s="45"/>
    </row>
    <row r="32" spans="1:21" s="3" customFormat="1" ht="38.25" customHeight="1">
      <c r="A32" s="118"/>
      <c r="B32" s="56" t="s">
        <v>60</v>
      </c>
      <c r="C32" s="56"/>
      <c r="D32" s="34" t="s">
        <v>65</v>
      </c>
      <c r="E32" s="5" t="s">
        <v>32</v>
      </c>
      <c r="F32" s="8"/>
      <c r="G32" s="7"/>
      <c r="H32" s="7">
        <v>1</v>
      </c>
      <c r="I32" s="7"/>
      <c r="J32" s="7"/>
      <c r="K32" s="7"/>
      <c r="L32" s="7"/>
      <c r="M32" s="7"/>
      <c r="N32" s="7"/>
      <c r="O32" s="7"/>
      <c r="P32" s="7"/>
      <c r="Q32" s="7"/>
      <c r="R32" s="22">
        <f>_xlfn.IFERROR(IF(COUNT(F32:Q32)&lt;1,0,IF(COUNT(F33:Q33)&gt;=COUNT(F32:Q32),1,(COUNT(F33:Q33)/COUNT(F32:Q32)))),0)</f>
        <v>1</v>
      </c>
      <c r="S32" s="115"/>
      <c r="T32" s="20" t="s">
        <v>92</v>
      </c>
      <c r="U32" s="61"/>
    </row>
    <row r="33" spans="1:21" s="3" customFormat="1" ht="38.25" customHeight="1" thickBot="1">
      <c r="A33" s="118"/>
      <c r="B33" s="56"/>
      <c r="C33" s="56"/>
      <c r="D33" s="34"/>
      <c r="E33" s="6" t="s">
        <v>33</v>
      </c>
      <c r="F33" s="8"/>
      <c r="G33" s="7"/>
      <c r="H33" s="7">
        <v>1</v>
      </c>
      <c r="I33" s="7"/>
      <c r="J33" s="7"/>
      <c r="K33" s="7"/>
      <c r="L33" s="7"/>
      <c r="M33" s="7"/>
      <c r="N33" s="7"/>
      <c r="O33" s="7"/>
      <c r="P33" s="7"/>
      <c r="Q33" s="7"/>
      <c r="R33" s="22"/>
      <c r="S33" s="115"/>
      <c r="T33" s="21"/>
      <c r="U33" s="61"/>
    </row>
    <row r="34" spans="1:21" s="3" customFormat="1" ht="22.5" customHeight="1">
      <c r="A34" s="118"/>
      <c r="B34" s="56" t="s">
        <v>61</v>
      </c>
      <c r="C34" s="56"/>
      <c r="D34" s="34" t="s">
        <v>65</v>
      </c>
      <c r="E34" s="5" t="s">
        <v>32</v>
      </c>
      <c r="F34" s="8"/>
      <c r="G34" s="7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22">
        <f>_xlfn.IFERROR(IF(COUNT(F34:Q34)&lt;1,0,IF(COUNT(F35:Q35)&gt;=COUNT(F34:Q34),1,(COUNT(F35:Q35)/COUNT(F34:Q34)))),0)</f>
        <v>1</v>
      </c>
      <c r="S34" s="115"/>
      <c r="T34" s="20" t="s">
        <v>92</v>
      </c>
      <c r="U34" s="61"/>
    </row>
    <row r="35" spans="1:21" s="3" customFormat="1" ht="22.5" customHeight="1" thickBot="1">
      <c r="A35" s="118"/>
      <c r="B35" s="56"/>
      <c r="C35" s="56"/>
      <c r="D35" s="34"/>
      <c r="E35" s="6" t="s">
        <v>33</v>
      </c>
      <c r="F35" s="8"/>
      <c r="G35" s="7">
        <v>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22"/>
      <c r="S35" s="115"/>
      <c r="T35" s="21"/>
      <c r="U35" s="61"/>
    </row>
    <row r="36" spans="1:21" s="3" customFormat="1" ht="32.25" customHeight="1">
      <c r="A36" s="118"/>
      <c r="B36" s="56" t="s">
        <v>62</v>
      </c>
      <c r="C36" s="56"/>
      <c r="D36" s="34" t="s">
        <v>123</v>
      </c>
      <c r="E36" s="5" t="s">
        <v>32</v>
      </c>
      <c r="F36" s="8"/>
      <c r="G36" s="7">
        <v>1</v>
      </c>
      <c r="H36" s="7"/>
      <c r="I36" s="7"/>
      <c r="J36" s="7">
        <v>1</v>
      </c>
      <c r="K36" s="7"/>
      <c r="L36" s="7"/>
      <c r="M36" s="7">
        <v>1</v>
      </c>
      <c r="N36" s="7"/>
      <c r="O36" s="7"/>
      <c r="P36" s="7">
        <v>1</v>
      </c>
      <c r="Q36" s="7"/>
      <c r="R36" s="22">
        <f>_xlfn.IFERROR(IF(COUNT(F36:Q36)&lt;1,0,IF(COUNT(F37:Q37)&gt;=COUNT(F36:Q36),1,(COUNT(F37:Q37)/COUNT(F36:Q36)))),0)</f>
        <v>0.5</v>
      </c>
      <c r="S36" s="115"/>
      <c r="T36" s="20" t="s">
        <v>92</v>
      </c>
      <c r="U36" s="61"/>
    </row>
    <row r="37" spans="1:21" s="3" customFormat="1" ht="32.25" customHeight="1" thickBot="1">
      <c r="A37" s="118"/>
      <c r="B37" s="56"/>
      <c r="C37" s="56"/>
      <c r="D37" s="34"/>
      <c r="E37" s="6" t="s">
        <v>33</v>
      </c>
      <c r="F37" s="8"/>
      <c r="G37" s="7">
        <v>1</v>
      </c>
      <c r="H37" s="7"/>
      <c r="I37" s="7"/>
      <c r="J37" s="7">
        <v>1</v>
      </c>
      <c r="K37" s="7"/>
      <c r="L37" s="7"/>
      <c r="M37" s="7"/>
      <c r="N37" s="7"/>
      <c r="O37" s="7"/>
      <c r="P37" s="7"/>
      <c r="Q37" s="7"/>
      <c r="R37" s="22"/>
      <c r="S37" s="115"/>
      <c r="T37" s="21"/>
      <c r="U37" s="61"/>
    </row>
    <row r="38" spans="1:21" s="3" customFormat="1" ht="22.5" customHeight="1">
      <c r="A38" s="118"/>
      <c r="B38" s="56" t="s">
        <v>63</v>
      </c>
      <c r="C38" s="56"/>
      <c r="D38" s="34" t="s">
        <v>65</v>
      </c>
      <c r="E38" s="5" t="s">
        <v>32</v>
      </c>
      <c r="F38" s="7"/>
      <c r="G38" s="7"/>
      <c r="H38" s="7">
        <v>1</v>
      </c>
      <c r="I38" s="7"/>
      <c r="J38" s="7"/>
      <c r="K38" s="7"/>
      <c r="L38" s="7"/>
      <c r="M38" s="7">
        <v>1</v>
      </c>
      <c r="N38" s="7"/>
      <c r="O38" s="7"/>
      <c r="P38" s="7"/>
      <c r="Q38" s="7"/>
      <c r="R38" s="22">
        <f>_xlfn.IFERROR(IF(COUNT(F38:Q38)&lt;1,0,IF(COUNT(F39:Q39)&gt;=COUNT(F38:Q38),1,(COUNT(F39:Q39)/COUNT(F38:Q38)))),0)</f>
        <v>0.5</v>
      </c>
      <c r="S38" s="115"/>
      <c r="T38" s="20" t="s">
        <v>92</v>
      </c>
      <c r="U38" s="61"/>
    </row>
    <row r="39" spans="1:21" s="3" customFormat="1" ht="22.5" customHeight="1" thickBot="1">
      <c r="A39" s="119"/>
      <c r="B39" s="57"/>
      <c r="C39" s="57"/>
      <c r="D39" s="68"/>
      <c r="E39" s="13" t="s">
        <v>33</v>
      </c>
      <c r="F39" s="14"/>
      <c r="G39" s="14"/>
      <c r="H39" s="14">
        <v>1</v>
      </c>
      <c r="I39" s="14"/>
      <c r="J39" s="14"/>
      <c r="K39" s="14"/>
      <c r="L39" s="14"/>
      <c r="M39" s="14"/>
      <c r="N39" s="14"/>
      <c r="O39" s="14"/>
      <c r="P39" s="14"/>
      <c r="Q39" s="14"/>
      <c r="R39" s="58"/>
      <c r="S39" s="116"/>
      <c r="T39" s="21"/>
      <c r="U39" s="73"/>
    </row>
    <row r="40" spans="1:21" s="4" customFormat="1" ht="10.5" customHeight="1">
      <c r="A40" s="110" t="s">
        <v>16</v>
      </c>
      <c r="B40" s="124" t="s">
        <v>51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14" t="e">
        <f>AVERAGE(R42:R45,R48:R49,R52:R59,#REF!,#REF!,R62:R71,R74:R83,R86:R87,R90:R93)</f>
        <v>#REF!</v>
      </c>
      <c r="T40" s="125"/>
      <c r="U40" s="126"/>
    </row>
    <row r="41" spans="1:21" s="4" customFormat="1" ht="10.5" customHeight="1" thickBot="1">
      <c r="A41" s="11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115"/>
      <c r="T41" s="127"/>
      <c r="U41" s="128"/>
    </row>
    <row r="42" spans="1:21" s="3" customFormat="1" ht="22.5" customHeight="1">
      <c r="A42" s="111"/>
      <c r="B42" s="49" t="s">
        <v>64</v>
      </c>
      <c r="C42" s="49"/>
      <c r="D42" s="34" t="s">
        <v>93</v>
      </c>
      <c r="E42" s="5" t="s">
        <v>32</v>
      </c>
      <c r="F42" s="7"/>
      <c r="G42" s="7"/>
      <c r="H42" s="7">
        <v>1</v>
      </c>
      <c r="I42" s="7"/>
      <c r="J42" s="7"/>
      <c r="K42" s="7"/>
      <c r="L42" s="7">
        <v>1</v>
      </c>
      <c r="M42" s="7"/>
      <c r="N42" s="7"/>
      <c r="O42" s="7"/>
      <c r="P42" s="7">
        <v>1</v>
      </c>
      <c r="Q42" s="7"/>
      <c r="R42" s="22">
        <f>_xlfn.IFERROR(IF(COUNT(F42:Q42)&lt;1,0,IF(COUNT(F43:Q43)&gt;=COUNT(F42:Q42),1,(COUNT(F43:Q43)/COUNT(F42:Q42)))),0)</f>
        <v>0.3333333333333333</v>
      </c>
      <c r="S42" s="115"/>
      <c r="T42" s="20" t="s">
        <v>92</v>
      </c>
      <c r="U42" s="61"/>
    </row>
    <row r="43" spans="1:21" s="3" customFormat="1" ht="22.5" customHeight="1" thickBot="1">
      <c r="A43" s="111"/>
      <c r="B43" s="49"/>
      <c r="C43" s="49"/>
      <c r="D43" s="34"/>
      <c r="E43" s="6" t="s">
        <v>33</v>
      </c>
      <c r="F43" s="7"/>
      <c r="G43" s="7"/>
      <c r="H43" s="7">
        <v>1</v>
      </c>
      <c r="I43" s="7"/>
      <c r="J43" s="7"/>
      <c r="K43" s="7"/>
      <c r="L43" s="7"/>
      <c r="M43" s="7"/>
      <c r="N43" s="7"/>
      <c r="O43" s="7"/>
      <c r="P43" s="7"/>
      <c r="Q43" s="7"/>
      <c r="R43" s="22"/>
      <c r="S43" s="115"/>
      <c r="T43" s="21"/>
      <c r="U43" s="61"/>
    </row>
    <row r="44" spans="1:21" s="3" customFormat="1" ht="51" customHeight="1">
      <c r="A44" s="111"/>
      <c r="B44" s="49" t="s">
        <v>99</v>
      </c>
      <c r="C44" s="49"/>
      <c r="D44" s="34" t="s">
        <v>66</v>
      </c>
      <c r="E44" s="5" t="s">
        <v>32</v>
      </c>
      <c r="F44" s="7"/>
      <c r="G44" s="7">
        <v>1</v>
      </c>
      <c r="H44" s="7"/>
      <c r="I44" s="7"/>
      <c r="J44" s="7"/>
      <c r="K44" s="7"/>
      <c r="L44" s="7"/>
      <c r="M44" s="7">
        <v>1</v>
      </c>
      <c r="N44" s="7"/>
      <c r="O44" s="7"/>
      <c r="P44" s="7"/>
      <c r="Q44" s="7"/>
      <c r="R44" s="22">
        <f>_xlfn.IFERROR(IF(COUNT(F44:Q44)&lt;1,0,IF(COUNT(F45:Q45)&gt;=COUNT(F44:Q44),1,(COUNT(F45:Q45)/COUNT(F44:Q44)))),0)</f>
        <v>0.5</v>
      </c>
      <c r="S44" s="115"/>
      <c r="T44" s="20" t="s">
        <v>92</v>
      </c>
      <c r="U44" s="61"/>
    </row>
    <row r="45" spans="1:21" s="3" customFormat="1" ht="51" customHeight="1">
      <c r="A45" s="111"/>
      <c r="B45" s="49"/>
      <c r="C45" s="49"/>
      <c r="D45" s="34"/>
      <c r="E45" s="6" t="s">
        <v>33</v>
      </c>
      <c r="F45" s="7"/>
      <c r="G45" s="7">
        <v>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22"/>
      <c r="S45" s="115"/>
      <c r="T45" s="21"/>
      <c r="U45" s="61"/>
    </row>
    <row r="46" spans="1:21" s="3" customFormat="1" ht="10.5" customHeight="1">
      <c r="A46" s="111"/>
      <c r="B46" s="37" t="s">
        <v>54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115"/>
      <c r="T46" s="120"/>
      <c r="U46" s="121"/>
    </row>
    <row r="47" spans="1:21" s="3" customFormat="1" ht="10.5" customHeight="1" thickBot="1">
      <c r="A47" s="11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115"/>
      <c r="T47" s="120"/>
      <c r="U47" s="121"/>
    </row>
    <row r="48" spans="1:21" s="3" customFormat="1" ht="21.75" customHeight="1">
      <c r="A48" s="111"/>
      <c r="B48" s="49" t="s">
        <v>67</v>
      </c>
      <c r="C48" s="49"/>
      <c r="D48" s="34" t="s">
        <v>123</v>
      </c>
      <c r="E48" s="5" t="s">
        <v>32</v>
      </c>
      <c r="F48" s="7"/>
      <c r="G48" s="7">
        <v>1</v>
      </c>
      <c r="H48" s="7"/>
      <c r="I48" s="7"/>
      <c r="J48" s="7"/>
      <c r="K48" s="7">
        <v>1</v>
      </c>
      <c r="L48" s="7"/>
      <c r="M48" s="7"/>
      <c r="N48" s="7"/>
      <c r="O48" s="7">
        <v>1</v>
      </c>
      <c r="P48" s="7"/>
      <c r="Q48" s="7"/>
      <c r="R48" s="22">
        <f>_xlfn.IFERROR(IF(COUNT(F48:Q48)&lt;1,0,IF(COUNT(F49:Q49)&gt;=COUNT(F48:Q48),1,(COUNT(F49:Q49)/COUNT(F48:Q48)))),0)</f>
        <v>0.3333333333333333</v>
      </c>
      <c r="S48" s="115"/>
      <c r="T48" s="20" t="s">
        <v>92</v>
      </c>
      <c r="U48" s="61"/>
    </row>
    <row r="49" spans="1:21" s="3" customFormat="1" ht="21.75" customHeight="1">
      <c r="A49" s="111"/>
      <c r="B49" s="49"/>
      <c r="C49" s="49"/>
      <c r="D49" s="34"/>
      <c r="E49" s="6" t="s">
        <v>33</v>
      </c>
      <c r="F49" s="7"/>
      <c r="G49" s="7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22"/>
      <c r="S49" s="115"/>
      <c r="T49" s="21"/>
      <c r="U49" s="61"/>
    </row>
    <row r="50" spans="1:21" s="3" customFormat="1" ht="10.5" customHeight="1">
      <c r="A50" s="111"/>
      <c r="B50" s="37" t="s">
        <v>39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115"/>
      <c r="T50" s="120"/>
      <c r="U50" s="121"/>
    </row>
    <row r="51" spans="1:21" s="3" customFormat="1" ht="10.5" customHeight="1" thickBot="1">
      <c r="A51" s="11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115"/>
      <c r="T51" s="120"/>
      <c r="U51" s="121"/>
    </row>
    <row r="52" spans="1:21" s="3" customFormat="1" ht="33" customHeight="1">
      <c r="A52" s="111"/>
      <c r="B52" s="49" t="s">
        <v>69</v>
      </c>
      <c r="C52" s="49"/>
      <c r="D52" s="34" t="s">
        <v>65</v>
      </c>
      <c r="E52" s="5" t="s">
        <v>32</v>
      </c>
      <c r="F52" s="7"/>
      <c r="G52" s="7"/>
      <c r="H52" s="7"/>
      <c r="I52" s="7"/>
      <c r="J52" s="7"/>
      <c r="K52" s="7"/>
      <c r="L52" s="7">
        <v>1</v>
      </c>
      <c r="M52" s="7"/>
      <c r="N52" s="7"/>
      <c r="O52" s="7"/>
      <c r="P52" s="7"/>
      <c r="Q52" s="7"/>
      <c r="R52" s="22">
        <f>_xlfn.IFERROR(IF(COUNT(F52:Q52)&lt;1,0,IF(COUNT(F53:Q53)&gt;=COUNT(F52:Q52),1,(COUNT(F53:Q53)/COUNT(F52:Q52)))),0)</f>
        <v>0</v>
      </c>
      <c r="S52" s="115"/>
      <c r="T52" s="20" t="s">
        <v>92</v>
      </c>
      <c r="U52" s="61"/>
    </row>
    <row r="53" spans="1:21" s="3" customFormat="1" ht="31.5" customHeight="1" thickBot="1">
      <c r="A53" s="111"/>
      <c r="B53" s="49"/>
      <c r="C53" s="49"/>
      <c r="D53" s="34"/>
      <c r="E53" s="6" t="s">
        <v>33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22"/>
      <c r="S53" s="115"/>
      <c r="T53" s="21"/>
      <c r="U53" s="61"/>
    </row>
    <row r="54" spans="1:21" s="3" customFormat="1" ht="42.75" customHeight="1">
      <c r="A54" s="111"/>
      <c r="B54" s="49" t="s">
        <v>70</v>
      </c>
      <c r="C54" s="49"/>
      <c r="D54" s="34" t="s">
        <v>66</v>
      </c>
      <c r="E54" s="5" t="s">
        <v>32</v>
      </c>
      <c r="F54" s="7"/>
      <c r="G54" s="7"/>
      <c r="H54" s="7"/>
      <c r="I54" s="7">
        <v>1</v>
      </c>
      <c r="J54" s="7"/>
      <c r="K54" s="7"/>
      <c r="L54" s="7"/>
      <c r="M54" s="7"/>
      <c r="N54" s="7"/>
      <c r="O54" s="7">
        <v>1</v>
      </c>
      <c r="P54" s="7"/>
      <c r="Q54" s="7"/>
      <c r="R54" s="22">
        <f>_xlfn.IFERROR(IF(COUNT(F54:Q54)&lt;1,0,IF(COUNT(F55:Q55)&gt;=COUNT(F54:Q54),1,(COUNT(F55:Q55)/COUNT(F54:Q54)))),0)</f>
        <v>0.5</v>
      </c>
      <c r="S54" s="115"/>
      <c r="T54" s="20" t="s">
        <v>92</v>
      </c>
      <c r="U54" s="61"/>
    </row>
    <row r="55" spans="1:21" s="3" customFormat="1" ht="42.75" customHeight="1" thickBot="1">
      <c r="A55" s="111"/>
      <c r="B55" s="49"/>
      <c r="C55" s="49"/>
      <c r="D55" s="34"/>
      <c r="E55" s="6" t="s">
        <v>33</v>
      </c>
      <c r="F55" s="7"/>
      <c r="G55" s="7"/>
      <c r="H55" s="7"/>
      <c r="I55" s="7">
        <v>1</v>
      </c>
      <c r="J55" s="7"/>
      <c r="K55" s="7"/>
      <c r="L55" s="7"/>
      <c r="M55" s="7"/>
      <c r="N55" s="7"/>
      <c r="O55" s="7"/>
      <c r="P55" s="7"/>
      <c r="Q55" s="7"/>
      <c r="R55" s="22"/>
      <c r="S55" s="115"/>
      <c r="T55" s="21"/>
      <c r="U55" s="61"/>
    </row>
    <row r="56" spans="1:21" s="3" customFormat="1" ht="27" customHeight="1">
      <c r="A56" s="111"/>
      <c r="B56" s="49" t="s">
        <v>71</v>
      </c>
      <c r="C56" s="49"/>
      <c r="D56" s="141" t="s">
        <v>65</v>
      </c>
      <c r="E56" s="5" t="s">
        <v>32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v>1</v>
      </c>
      <c r="Q56" s="7"/>
      <c r="R56" s="22">
        <f>_xlfn.IFERROR(IF(COUNT(F56:Q56)&lt;1,0,IF(COUNT(F57:Q57)&gt;=COUNT(F56:Q56),1,(COUNT(F57:Q57)/COUNT(F56:Q56)))),0)</f>
        <v>0</v>
      </c>
      <c r="S56" s="115"/>
      <c r="T56" s="20" t="s">
        <v>92</v>
      </c>
      <c r="U56" s="61"/>
    </row>
    <row r="57" spans="1:21" s="3" customFormat="1" ht="27" customHeight="1" thickBot="1">
      <c r="A57" s="111"/>
      <c r="B57" s="49"/>
      <c r="C57" s="49"/>
      <c r="D57" s="141"/>
      <c r="E57" s="6" t="s">
        <v>33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22"/>
      <c r="S57" s="115"/>
      <c r="T57" s="21"/>
      <c r="U57" s="61"/>
    </row>
    <row r="58" spans="1:21" s="3" customFormat="1" ht="27" customHeight="1">
      <c r="A58" s="111"/>
      <c r="B58" s="49" t="s">
        <v>72</v>
      </c>
      <c r="C58" s="49"/>
      <c r="D58" s="34" t="s">
        <v>65</v>
      </c>
      <c r="E58" s="5" t="s">
        <v>32</v>
      </c>
      <c r="F58" s="7"/>
      <c r="G58" s="7"/>
      <c r="H58" s="7"/>
      <c r="I58" s="7"/>
      <c r="J58" s="7"/>
      <c r="K58" s="7"/>
      <c r="L58" s="7">
        <v>1</v>
      </c>
      <c r="M58" s="7"/>
      <c r="N58" s="7"/>
      <c r="O58" s="7"/>
      <c r="P58" s="7"/>
      <c r="Q58" s="7"/>
      <c r="R58" s="22">
        <f>_xlfn.IFERROR(IF(COUNT(F58:Q58)&lt;1,0,IF(COUNT(F59:Q59)&gt;=COUNT(F58:Q58),1,(COUNT(F59:Q59)/COUNT(F58:Q58)))),0)</f>
        <v>0</v>
      </c>
      <c r="S58" s="115"/>
      <c r="T58" s="20" t="s">
        <v>92</v>
      </c>
      <c r="U58" s="61"/>
    </row>
    <row r="59" spans="1:21" s="3" customFormat="1" ht="27" customHeight="1">
      <c r="A59" s="111"/>
      <c r="B59" s="49"/>
      <c r="C59" s="49"/>
      <c r="D59" s="34"/>
      <c r="E59" s="6" t="s">
        <v>33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22"/>
      <c r="S59" s="115"/>
      <c r="T59" s="21"/>
      <c r="U59" s="61"/>
    </row>
    <row r="60" spans="1:21" s="3" customFormat="1" ht="12.75" customHeight="1">
      <c r="A60" s="111"/>
      <c r="B60" s="37" t="s">
        <v>40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115"/>
      <c r="T60" s="74"/>
      <c r="U60" s="75"/>
    </row>
    <row r="61" spans="1:21" s="3" customFormat="1" ht="13.5" customHeight="1" thickBot="1">
      <c r="A61" s="11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115"/>
      <c r="T61" s="74"/>
      <c r="U61" s="75"/>
    </row>
    <row r="62" spans="1:21" s="3" customFormat="1" ht="22.5" customHeight="1">
      <c r="A62" s="111"/>
      <c r="B62" s="49" t="s">
        <v>125</v>
      </c>
      <c r="C62" s="49"/>
      <c r="D62" s="34" t="s">
        <v>65</v>
      </c>
      <c r="E62" s="5" t="s">
        <v>32</v>
      </c>
      <c r="F62" s="7"/>
      <c r="G62" s="7"/>
      <c r="H62" s="7"/>
      <c r="I62" s="7"/>
      <c r="J62" s="7">
        <v>1</v>
      </c>
      <c r="K62" s="7"/>
      <c r="L62" s="7"/>
      <c r="M62" s="7"/>
      <c r="N62" s="7">
        <v>1</v>
      </c>
      <c r="O62" s="7"/>
      <c r="P62" s="7"/>
      <c r="Q62" s="7"/>
      <c r="R62" s="22">
        <f>_xlfn.IFERROR(IF(COUNT(F62:Q62)&lt;1,0,IF(COUNT(F63:Q63)&gt;=COUNT(F62:Q62),1,(COUNT(F63:Q63)/COUNT(F62:Q62)))),0)</f>
        <v>0.5</v>
      </c>
      <c r="S62" s="115"/>
      <c r="T62" s="20" t="s">
        <v>92</v>
      </c>
      <c r="U62" s="61"/>
    </row>
    <row r="63" spans="1:21" s="3" customFormat="1" ht="22.5" customHeight="1" thickBot="1">
      <c r="A63" s="111"/>
      <c r="B63" s="49"/>
      <c r="C63" s="49"/>
      <c r="D63" s="34"/>
      <c r="E63" s="6" t="s">
        <v>33</v>
      </c>
      <c r="F63" s="7"/>
      <c r="G63" s="7"/>
      <c r="H63" s="7"/>
      <c r="I63" s="7"/>
      <c r="J63" s="7">
        <v>1</v>
      </c>
      <c r="K63" s="7"/>
      <c r="L63" s="7"/>
      <c r="M63" s="7"/>
      <c r="N63" s="7"/>
      <c r="O63" s="7"/>
      <c r="P63" s="7"/>
      <c r="Q63" s="7"/>
      <c r="R63" s="22"/>
      <c r="S63" s="115"/>
      <c r="T63" s="21"/>
      <c r="U63" s="61"/>
    </row>
    <row r="64" spans="1:21" s="3" customFormat="1" ht="22.5" customHeight="1">
      <c r="A64" s="111"/>
      <c r="B64" s="49" t="s">
        <v>73</v>
      </c>
      <c r="C64" s="49"/>
      <c r="D64" s="59" t="s">
        <v>68</v>
      </c>
      <c r="E64" s="5" t="s">
        <v>32</v>
      </c>
      <c r="F64" s="7">
        <v>1</v>
      </c>
      <c r="G64" s="7">
        <v>1</v>
      </c>
      <c r="H64" s="7">
        <v>1</v>
      </c>
      <c r="I64" s="7">
        <v>1</v>
      </c>
      <c r="J64" s="7">
        <v>1</v>
      </c>
      <c r="K64" s="7">
        <v>1</v>
      </c>
      <c r="L64" s="7">
        <v>1</v>
      </c>
      <c r="M64" s="7">
        <v>1</v>
      </c>
      <c r="N64" s="7">
        <v>1</v>
      </c>
      <c r="O64" s="7">
        <v>1</v>
      </c>
      <c r="P64" s="7">
        <v>1</v>
      </c>
      <c r="Q64" s="7">
        <v>1</v>
      </c>
      <c r="R64" s="22">
        <f>_xlfn.IFERROR(IF(COUNT(F64:Q64)&lt;1,0,IF(COUNT(F65:Q65)&gt;=COUNT(F64:Q64),1,(COUNT(F65:Q65)/COUNT(F64:Q64)))),0)</f>
        <v>0.5</v>
      </c>
      <c r="S64" s="115"/>
      <c r="T64" s="20" t="s">
        <v>92</v>
      </c>
      <c r="U64" s="61"/>
    </row>
    <row r="65" spans="1:21" s="3" customFormat="1" ht="22.5" customHeight="1" thickBot="1">
      <c r="A65" s="111"/>
      <c r="B65" s="49"/>
      <c r="C65" s="49"/>
      <c r="D65" s="59"/>
      <c r="E65" s="6" t="s">
        <v>33</v>
      </c>
      <c r="F65" s="7">
        <v>1</v>
      </c>
      <c r="G65" s="7">
        <v>1</v>
      </c>
      <c r="H65" s="7">
        <v>1</v>
      </c>
      <c r="I65" s="7">
        <v>1</v>
      </c>
      <c r="J65" s="7">
        <v>1</v>
      </c>
      <c r="K65" s="7">
        <v>1</v>
      </c>
      <c r="L65" s="7"/>
      <c r="M65" s="7"/>
      <c r="N65" s="7"/>
      <c r="O65" s="7"/>
      <c r="P65" s="7"/>
      <c r="Q65" s="7"/>
      <c r="R65" s="22"/>
      <c r="S65" s="115"/>
      <c r="T65" s="21"/>
      <c r="U65" s="61"/>
    </row>
    <row r="66" spans="1:21" s="3" customFormat="1" ht="22.5" customHeight="1">
      <c r="A66" s="111"/>
      <c r="B66" s="49" t="s">
        <v>74</v>
      </c>
      <c r="C66" s="49"/>
      <c r="D66" s="141" t="s">
        <v>65</v>
      </c>
      <c r="E66" s="5" t="s">
        <v>32</v>
      </c>
      <c r="F66" s="7"/>
      <c r="G66" s="7"/>
      <c r="H66" s="7"/>
      <c r="I66" s="7"/>
      <c r="J66" s="7"/>
      <c r="K66" s="7"/>
      <c r="L66" s="7"/>
      <c r="M66" s="7">
        <v>1</v>
      </c>
      <c r="N66" s="7"/>
      <c r="O66" s="7"/>
      <c r="P66" s="7"/>
      <c r="Q66" s="7"/>
      <c r="R66" s="22">
        <f>_xlfn.IFERROR(IF(COUNT(F66:Q66)&lt;1,0,IF(COUNT(F67:Q67)&gt;=COUNT(F66:Q66),1,(COUNT(F67:Q67)/COUNT(F66:Q66)))),0)</f>
        <v>0</v>
      </c>
      <c r="S66" s="115"/>
      <c r="T66" s="20" t="s">
        <v>92</v>
      </c>
      <c r="U66" s="61"/>
    </row>
    <row r="67" spans="1:21" s="3" customFormat="1" ht="22.5" customHeight="1" thickBot="1">
      <c r="A67" s="111"/>
      <c r="B67" s="49"/>
      <c r="C67" s="49"/>
      <c r="D67" s="141"/>
      <c r="E67" s="6" t="s">
        <v>33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22"/>
      <c r="S67" s="115"/>
      <c r="T67" s="21"/>
      <c r="U67" s="61"/>
    </row>
    <row r="68" spans="1:21" s="3" customFormat="1" ht="33" customHeight="1">
      <c r="A68" s="111"/>
      <c r="B68" s="49" t="s">
        <v>75</v>
      </c>
      <c r="C68" s="49"/>
      <c r="D68" s="34" t="s">
        <v>65</v>
      </c>
      <c r="E68" s="5" t="s">
        <v>32</v>
      </c>
      <c r="F68" s="7"/>
      <c r="G68" s="7"/>
      <c r="H68" s="7"/>
      <c r="I68" s="7"/>
      <c r="J68" s="7"/>
      <c r="K68" s="7"/>
      <c r="L68" s="7"/>
      <c r="M68" s="7"/>
      <c r="N68" s="7">
        <v>1</v>
      </c>
      <c r="O68" s="7"/>
      <c r="P68" s="7"/>
      <c r="Q68" s="7"/>
      <c r="R68" s="22">
        <f>_xlfn.IFERROR(IF(COUNT(F68:Q68)&lt;1,0,IF(COUNT(F69:Q69)&gt;=COUNT(F68:Q68),1,(COUNT(F69:Q69)/COUNT(F68:Q68)))),0)</f>
        <v>0</v>
      </c>
      <c r="S68" s="115"/>
      <c r="T68" s="20" t="s">
        <v>92</v>
      </c>
      <c r="U68" s="61"/>
    </row>
    <row r="69" spans="1:21" s="3" customFormat="1" ht="33" customHeight="1" thickBot="1">
      <c r="A69" s="111"/>
      <c r="B69" s="49"/>
      <c r="C69" s="49"/>
      <c r="D69" s="34"/>
      <c r="E69" s="6" t="s">
        <v>33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22"/>
      <c r="S69" s="115"/>
      <c r="T69" s="21"/>
      <c r="U69" s="61"/>
    </row>
    <row r="70" spans="1:21" s="3" customFormat="1" ht="36.75" customHeight="1">
      <c r="A70" s="111"/>
      <c r="B70" s="49" t="s">
        <v>76</v>
      </c>
      <c r="C70" s="49"/>
      <c r="D70" s="141" t="s">
        <v>65</v>
      </c>
      <c r="E70" s="5" t="s">
        <v>32</v>
      </c>
      <c r="F70" s="7"/>
      <c r="G70" s="7"/>
      <c r="H70" s="7"/>
      <c r="I70" s="7"/>
      <c r="J70" s="7"/>
      <c r="K70" s="7"/>
      <c r="L70" s="7"/>
      <c r="M70" s="7"/>
      <c r="N70" s="7"/>
      <c r="O70" s="7">
        <v>1</v>
      </c>
      <c r="P70" s="7"/>
      <c r="Q70" s="7"/>
      <c r="R70" s="22">
        <f>_xlfn.IFERROR(IF(COUNT(F70:Q70)&lt;1,0,IF(COUNT(F71:Q71)&gt;=COUNT(F70:Q70),1,(COUNT(F71:Q71)/COUNT(F70:Q70)))),0)</f>
        <v>0</v>
      </c>
      <c r="S70" s="115"/>
      <c r="T70" s="20" t="s">
        <v>92</v>
      </c>
      <c r="U70" s="61"/>
    </row>
    <row r="71" spans="1:21" s="3" customFormat="1" ht="36.75" customHeight="1">
      <c r="A71" s="111"/>
      <c r="B71" s="49"/>
      <c r="C71" s="49"/>
      <c r="D71" s="141"/>
      <c r="E71" s="6" t="s">
        <v>33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22"/>
      <c r="S71" s="115"/>
      <c r="T71" s="21"/>
      <c r="U71" s="61"/>
    </row>
    <row r="72" spans="1:21" s="3" customFormat="1" ht="14.25" customHeight="1">
      <c r="A72" s="111"/>
      <c r="B72" s="37" t="s">
        <v>41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115"/>
      <c r="T72" s="74"/>
      <c r="U72" s="75"/>
    </row>
    <row r="73" spans="1:21" s="3" customFormat="1" ht="14.25" customHeight="1" thickBot="1">
      <c r="A73" s="11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115"/>
      <c r="T73" s="74"/>
      <c r="U73" s="75"/>
    </row>
    <row r="74" spans="1:21" s="3" customFormat="1" ht="28.5" customHeight="1">
      <c r="A74" s="111"/>
      <c r="B74" s="49" t="s">
        <v>77</v>
      </c>
      <c r="C74" s="49"/>
      <c r="D74" s="141" t="s">
        <v>65</v>
      </c>
      <c r="E74" s="5" t="s">
        <v>32</v>
      </c>
      <c r="F74" s="7"/>
      <c r="G74" s="7"/>
      <c r="H74" s="7"/>
      <c r="I74" s="7"/>
      <c r="J74" s="7"/>
      <c r="K74" s="7"/>
      <c r="L74" s="7">
        <v>1</v>
      </c>
      <c r="M74" s="7"/>
      <c r="N74" s="7"/>
      <c r="O74" s="7"/>
      <c r="P74" s="7"/>
      <c r="Q74" s="7"/>
      <c r="R74" s="22">
        <f>_xlfn.IFERROR(IF(COUNT(F74:Q74)&lt;1,0,IF(COUNT(F75:Q75)&gt;=COUNT(F74:Q74),1,(COUNT(F75:Q75)/COUNT(F74:Q74)))),0)</f>
        <v>0</v>
      </c>
      <c r="S74" s="115"/>
      <c r="T74" s="20" t="s">
        <v>110</v>
      </c>
      <c r="U74" s="61"/>
    </row>
    <row r="75" spans="1:21" s="3" customFormat="1" ht="28.5" customHeight="1" thickBot="1">
      <c r="A75" s="111"/>
      <c r="B75" s="49"/>
      <c r="C75" s="49"/>
      <c r="D75" s="141"/>
      <c r="E75" s="6" t="s">
        <v>33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22"/>
      <c r="S75" s="115"/>
      <c r="T75" s="21"/>
      <c r="U75" s="61"/>
    </row>
    <row r="76" spans="1:21" s="3" customFormat="1" ht="28.5" customHeight="1">
      <c r="A76" s="111"/>
      <c r="B76" s="123" t="s">
        <v>126</v>
      </c>
      <c r="C76" s="123"/>
      <c r="D76" s="141" t="s">
        <v>65</v>
      </c>
      <c r="E76" s="5" t="s">
        <v>32</v>
      </c>
      <c r="F76" s="7"/>
      <c r="G76" s="7"/>
      <c r="H76" s="7"/>
      <c r="I76" s="7"/>
      <c r="J76" s="7"/>
      <c r="K76" s="7"/>
      <c r="L76" s="7"/>
      <c r="M76" s="7">
        <v>1</v>
      </c>
      <c r="N76" s="7"/>
      <c r="O76" s="7"/>
      <c r="P76" s="7"/>
      <c r="Q76" s="7"/>
      <c r="R76" s="22">
        <f>_xlfn.IFERROR(IF(COUNT(F76:Q76)&lt;1,0,IF(COUNT(F77:Q77)&gt;=COUNT(F76:Q76),1,(COUNT(F77:Q77)/COUNT(F76:Q76)))),0)</f>
        <v>0</v>
      </c>
      <c r="S76" s="115"/>
      <c r="T76" s="20" t="s">
        <v>92</v>
      </c>
      <c r="U76" s="61"/>
    </row>
    <row r="77" spans="1:21" s="3" customFormat="1" ht="28.5" customHeight="1" thickBot="1">
      <c r="A77" s="111"/>
      <c r="B77" s="123"/>
      <c r="C77" s="123"/>
      <c r="D77" s="141"/>
      <c r="E77" s="6" t="s">
        <v>33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22"/>
      <c r="S77" s="115"/>
      <c r="T77" s="21"/>
      <c r="U77" s="61"/>
    </row>
    <row r="78" spans="1:21" s="3" customFormat="1" ht="28.5" customHeight="1">
      <c r="A78" s="111"/>
      <c r="B78" s="49" t="s">
        <v>78</v>
      </c>
      <c r="C78" s="49"/>
      <c r="D78" s="34" t="s">
        <v>65</v>
      </c>
      <c r="E78" s="5" t="s">
        <v>32</v>
      </c>
      <c r="F78" s="7"/>
      <c r="G78" s="7"/>
      <c r="H78" s="7"/>
      <c r="I78" s="7"/>
      <c r="J78" s="7"/>
      <c r="K78" s="7"/>
      <c r="L78" s="7"/>
      <c r="M78" s="7"/>
      <c r="N78" s="7"/>
      <c r="O78" s="7">
        <v>1</v>
      </c>
      <c r="P78" s="7"/>
      <c r="Q78" s="7"/>
      <c r="R78" s="22">
        <f>_xlfn.IFERROR(IF(COUNT(F78:Q78)&lt;1,0,IF(COUNT(F79:Q79)&gt;=COUNT(F78:Q78),1,(COUNT(F79:Q79)/COUNT(F78:Q78)))),0)</f>
        <v>0</v>
      </c>
      <c r="S78" s="115"/>
      <c r="T78" s="20" t="s">
        <v>111</v>
      </c>
      <c r="U78" s="61"/>
    </row>
    <row r="79" spans="1:21" s="3" customFormat="1" ht="28.5" customHeight="1" thickBot="1">
      <c r="A79" s="111"/>
      <c r="B79" s="49"/>
      <c r="C79" s="49"/>
      <c r="D79" s="34"/>
      <c r="E79" s="6" t="s">
        <v>33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22"/>
      <c r="S79" s="115"/>
      <c r="T79" s="21"/>
      <c r="U79" s="61"/>
    </row>
    <row r="80" spans="1:21" s="3" customFormat="1" ht="28.5" customHeight="1">
      <c r="A80" s="111"/>
      <c r="B80" s="56" t="s">
        <v>79</v>
      </c>
      <c r="C80" s="56"/>
      <c r="D80" s="34" t="s">
        <v>116</v>
      </c>
      <c r="E80" s="5" t="s">
        <v>32</v>
      </c>
      <c r="F80" s="7"/>
      <c r="G80" s="7"/>
      <c r="H80" s="7"/>
      <c r="I80" s="7"/>
      <c r="J80" s="7"/>
      <c r="K80" s="7">
        <v>1</v>
      </c>
      <c r="L80" s="7"/>
      <c r="M80" s="7"/>
      <c r="N80" s="7"/>
      <c r="O80" s="7"/>
      <c r="P80" s="7"/>
      <c r="Q80" s="7">
        <v>1</v>
      </c>
      <c r="R80" s="22">
        <f>_xlfn.IFERROR(IF(COUNT(F80:Q80)&lt;1,0,IF(COUNT(F81:Q81)&gt;=COUNT(F80:Q80),1,(COUNT(F81:Q81)/COUNT(F80:Q80)))),0)</f>
        <v>0</v>
      </c>
      <c r="S80" s="115"/>
      <c r="T80" s="20" t="s">
        <v>112</v>
      </c>
      <c r="U80" s="61"/>
    </row>
    <row r="81" spans="1:21" s="3" customFormat="1" ht="28.5" customHeight="1" thickBot="1">
      <c r="A81" s="111"/>
      <c r="B81" s="56"/>
      <c r="C81" s="56"/>
      <c r="D81" s="34"/>
      <c r="E81" s="6" t="s">
        <v>33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22"/>
      <c r="S81" s="115"/>
      <c r="T81" s="21"/>
      <c r="U81" s="61"/>
    </row>
    <row r="82" spans="1:21" s="3" customFormat="1" ht="28.5" customHeight="1">
      <c r="A82" s="111"/>
      <c r="B82" s="56" t="s">
        <v>80</v>
      </c>
      <c r="C82" s="56"/>
      <c r="D82" s="34" t="s">
        <v>116</v>
      </c>
      <c r="E82" s="5" t="s">
        <v>32</v>
      </c>
      <c r="F82" s="7"/>
      <c r="G82" s="7"/>
      <c r="H82" s="7">
        <v>1</v>
      </c>
      <c r="I82" s="7"/>
      <c r="J82" s="7"/>
      <c r="K82" s="7"/>
      <c r="L82" s="7"/>
      <c r="M82" s="7"/>
      <c r="N82" s="7"/>
      <c r="O82" s="7">
        <v>1</v>
      </c>
      <c r="P82" s="7"/>
      <c r="Q82" s="7"/>
      <c r="R82" s="22">
        <f>_xlfn.IFERROR(IF(COUNT(F82:Q82)&lt;1,0,IF(COUNT(F83:Q83)&gt;=COUNT(F82:Q82),1,(COUNT(F83:Q83)/COUNT(F82:Q82)))),0)</f>
        <v>0.5</v>
      </c>
      <c r="S82" s="115"/>
      <c r="T82" s="20" t="s">
        <v>92</v>
      </c>
      <c r="U82" s="61"/>
    </row>
    <row r="83" spans="1:21" s="3" customFormat="1" ht="28.5" customHeight="1">
      <c r="A83" s="111"/>
      <c r="B83" s="56"/>
      <c r="C83" s="56"/>
      <c r="D83" s="34"/>
      <c r="E83" s="6" t="s">
        <v>33</v>
      </c>
      <c r="F83" s="7"/>
      <c r="G83" s="7"/>
      <c r="H83" s="7">
        <v>1</v>
      </c>
      <c r="I83" s="7"/>
      <c r="J83" s="7"/>
      <c r="K83" s="7"/>
      <c r="L83" s="7"/>
      <c r="M83" s="7"/>
      <c r="N83" s="7"/>
      <c r="O83" s="7"/>
      <c r="P83" s="7"/>
      <c r="Q83" s="7"/>
      <c r="R83" s="22"/>
      <c r="S83" s="115"/>
      <c r="T83" s="21"/>
      <c r="U83" s="61"/>
    </row>
    <row r="84" spans="1:21" s="3" customFormat="1" ht="10.5" customHeight="1">
      <c r="A84" s="111"/>
      <c r="B84" s="55" t="s">
        <v>50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115"/>
      <c r="T84" s="74"/>
      <c r="U84" s="75"/>
    </row>
    <row r="85" spans="1:21" s="3" customFormat="1" ht="10.5" customHeight="1" thickBot="1">
      <c r="A85" s="111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115"/>
      <c r="T85" s="74"/>
      <c r="U85" s="75"/>
    </row>
    <row r="86" spans="1:21" s="3" customFormat="1" ht="34.5" customHeight="1">
      <c r="A86" s="111"/>
      <c r="B86" s="49" t="s">
        <v>81</v>
      </c>
      <c r="C86" s="49"/>
      <c r="D86" s="141" t="s">
        <v>65</v>
      </c>
      <c r="E86" s="5" t="s">
        <v>32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>
        <v>1</v>
      </c>
      <c r="Q86" s="7"/>
      <c r="R86" s="22">
        <f>_xlfn.IFERROR(IF(COUNT(F86:Q86)&lt;1,0,IF(COUNT(F87:Q87)&gt;=COUNT(F86:Q86),1,(COUNT(F87:Q87)/COUNT(F86:Q86)))),0)</f>
        <v>0</v>
      </c>
      <c r="S86" s="115"/>
      <c r="T86" s="20" t="s">
        <v>92</v>
      </c>
      <c r="U86" s="61"/>
    </row>
    <row r="87" spans="1:21" s="3" customFormat="1" ht="34.5" customHeight="1">
      <c r="A87" s="111"/>
      <c r="B87" s="49"/>
      <c r="C87" s="49"/>
      <c r="D87" s="141"/>
      <c r="E87" s="6" t="s">
        <v>33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22"/>
      <c r="S87" s="115"/>
      <c r="T87" s="21"/>
      <c r="U87" s="61"/>
    </row>
    <row r="88" spans="1:21" s="3" customFormat="1" ht="12" customHeight="1">
      <c r="A88" s="111"/>
      <c r="B88" s="37" t="s">
        <v>42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115"/>
      <c r="T88" s="74"/>
      <c r="U88" s="75"/>
    </row>
    <row r="89" spans="1:21" s="3" customFormat="1" ht="12" customHeight="1" thickBot="1">
      <c r="A89" s="111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115"/>
      <c r="T89" s="74"/>
      <c r="U89" s="75"/>
    </row>
    <row r="90" spans="1:21" s="3" customFormat="1" ht="22.5" customHeight="1">
      <c r="A90" s="111"/>
      <c r="B90" s="49" t="s">
        <v>82</v>
      </c>
      <c r="C90" s="49"/>
      <c r="D90" s="34" t="s">
        <v>68</v>
      </c>
      <c r="E90" s="5" t="s">
        <v>32</v>
      </c>
      <c r="F90" s="7"/>
      <c r="G90" s="7"/>
      <c r="H90" s="7"/>
      <c r="I90" s="7">
        <v>1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22">
        <f>_xlfn.IFERROR(IF(COUNT(F90:Q90)&lt;1,0,IF(COUNT(F91:Q91)&gt;=COUNT(F90:Q90),1,(COUNT(F91:Q91)/COUNT(F90:Q90)))),0)</f>
        <v>0.3333333333333333</v>
      </c>
      <c r="S90" s="115"/>
      <c r="T90" s="20" t="s">
        <v>108</v>
      </c>
      <c r="U90" s="61"/>
    </row>
    <row r="91" spans="1:21" s="3" customFormat="1" ht="38.25" customHeight="1" thickBot="1">
      <c r="A91" s="111"/>
      <c r="B91" s="49"/>
      <c r="C91" s="49"/>
      <c r="D91" s="34"/>
      <c r="E91" s="6" t="s">
        <v>33</v>
      </c>
      <c r="F91" s="7"/>
      <c r="G91" s="7"/>
      <c r="H91" s="7"/>
      <c r="I91" s="7">
        <v>1</v>
      </c>
      <c r="J91" s="7">
        <v>1</v>
      </c>
      <c r="K91" s="7">
        <v>1</v>
      </c>
      <c r="L91" s="7"/>
      <c r="M91" s="7"/>
      <c r="N91" s="7"/>
      <c r="O91" s="7"/>
      <c r="P91" s="7"/>
      <c r="Q91" s="7"/>
      <c r="R91" s="22"/>
      <c r="S91" s="115"/>
      <c r="T91" s="21"/>
      <c r="U91" s="61"/>
    </row>
    <row r="92" spans="1:21" s="3" customFormat="1" ht="22.5" customHeight="1">
      <c r="A92" s="111"/>
      <c r="B92" s="49" t="s">
        <v>83</v>
      </c>
      <c r="C92" s="49"/>
      <c r="D92" s="34" t="s">
        <v>84</v>
      </c>
      <c r="E92" s="5" t="s">
        <v>32</v>
      </c>
      <c r="F92" s="7"/>
      <c r="G92" s="7"/>
      <c r="H92" s="7">
        <v>1</v>
      </c>
      <c r="I92" s="7"/>
      <c r="J92" s="7"/>
      <c r="K92" s="7">
        <v>1</v>
      </c>
      <c r="L92" s="7"/>
      <c r="M92" s="7"/>
      <c r="N92" s="7">
        <v>1</v>
      </c>
      <c r="O92" s="7"/>
      <c r="P92" s="7"/>
      <c r="Q92" s="7">
        <v>1</v>
      </c>
      <c r="R92" s="22">
        <f>_xlfn.IFERROR(IF(COUNT(F92:Q92)&lt;1,0,IF(COUNT(F93:Q93)&gt;=COUNT(F92:Q92),1,(COUNT(F93:Q93)/COUNT(F92:Q92)))),0)</f>
        <v>0.5</v>
      </c>
      <c r="S92" s="115"/>
      <c r="T92" s="20" t="s">
        <v>109</v>
      </c>
      <c r="U92" s="61"/>
    </row>
    <row r="93" spans="1:21" s="3" customFormat="1" ht="38.25" customHeight="1" thickBot="1">
      <c r="A93" s="111"/>
      <c r="B93" s="49"/>
      <c r="C93" s="49"/>
      <c r="D93" s="34"/>
      <c r="E93" s="6" t="s">
        <v>33</v>
      </c>
      <c r="F93" s="7"/>
      <c r="G93" s="7"/>
      <c r="H93" s="7">
        <v>1</v>
      </c>
      <c r="I93" s="7"/>
      <c r="J93" s="7"/>
      <c r="K93" s="7">
        <v>1</v>
      </c>
      <c r="L93" s="7"/>
      <c r="M93" s="7"/>
      <c r="N93" s="7"/>
      <c r="O93" s="7"/>
      <c r="P93" s="7"/>
      <c r="Q93" s="7"/>
      <c r="R93" s="22"/>
      <c r="S93" s="115"/>
      <c r="T93" s="21"/>
      <c r="U93" s="61"/>
    </row>
    <row r="94" spans="1:21" s="3" customFormat="1" ht="22.5" customHeight="1">
      <c r="A94" s="29" t="s">
        <v>105</v>
      </c>
      <c r="B94" s="63" t="s">
        <v>104</v>
      </c>
      <c r="C94" s="63"/>
      <c r="D94" s="54" t="s">
        <v>65</v>
      </c>
      <c r="E94" s="11" t="s">
        <v>32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>
        <v>1</v>
      </c>
      <c r="R94" s="62">
        <f>_xlfn.IFERROR(IF(COUNT(F94:Q94)&lt;1,0,IF(COUNT(F95:Q95)&gt;=COUNT(F94:Q94),1,(COUNT(F95:Q95)/COUNT(F94:Q94)))),0)</f>
        <v>0</v>
      </c>
      <c r="S94" s="62">
        <f>AVERAGE(R94:R101)</f>
        <v>0.125</v>
      </c>
      <c r="T94" s="20" t="s">
        <v>113</v>
      </c>
      <c r="U94" s="60"/>
    </row>
    <row r="95" spans="1:21" s="3" customFormat="1" ht="22.5" customHeight="1" thickBot="1">
      <c r="A95" s="30"/>
      <c r="B95" s="64"/>
      <c r="C95" s="64"/>
      <c r="D95" s="34"/>
      <c r="E95" s="6" t="s">
        <v>33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22"/>
      <c r="S95" s="22"/>
      <c r="T95" s="21"/>
      <c r="U95" s="61"/>
    </row>
    <row r="96" spans="1:21" s="3" customFormat="1" ht="35.25" customHeight="1">
      <c r="A96" s="30"/>
      <c r="B96" s="107" t="s">
        <v>103</v>
      </c>
      <c r="C96" s="107"/>
      <c r="D96" s="141" t="s">
        <v>66</v>
      </c>
      <c r="E96" s="5" t="s">
        <v>32</v>
      </c>
      <c r="F96" s="7"/>
      <c r="G96" s="7"/>
      <c r="H96" s="7"/>
      <c r="I96" s="7"/>
      <c r="J96" s="7"/>
      <c r="K96" s="7">
        <v>1</v>
      </c>
      <c r="L96" s="7"/>
      <c r="M96" s="7"/>
      <c r="N96" s="7"/>
      <c r="O96" s="7"/>
      <c r="P96" s="7"/>
      <c r="Q96" s="7">
        <v>1</v>
      </c>
      <c r="R96" s="22">
        <f>_xlfn.IFERROR(IF(COUNT(F96:Q96)&lt;1,0,IF(COUNT(F97:Q97)&gt;=COUNT(F96:Q96),1,(COUNT(F97:Q97)/COUNT(F96:Q96)))),0)</f>
        <v>0.5</v>
      </c>
      <c r="S96" s="22"/>
      <c r="T96" s="20" t="s">
        <v>92</v>
      </c>
      <c r="U96" s="61"/>
    </row>
    <row r="97" spans="1:21" s="3" customFormat="1" ht="54" customHeight="1" thickBot="1">
      <c r="A97" s="30"/>
      <c r="B97" s="107"/>
      <c r="C97" s="107"/>
      <c r="D97" s="141"/>
      <c r="E97" s="6" t="s">
        <v>33</v>
      </c>
      <c r="F97" s="7"/>
      <c r="G97" s="7"/>
      <c r="H97" s="7"/>
      <c r="I97" s="7"/>
      <c r="J97" s="7"/>
      <c r="K97" s="7">
        <v>1</v>
      </c>
      <c r="L97" s="7"/>
      <c r="M97" s="7"/>
      <c r="N97" s="7"/>
      <c r="O97" s="7"/>
      <c r="P97" s="7"/>
      <c r="Q97" s="7"/>
      <c r="R97" s="22"/>
      <c r="S97" s="22"/>
      <c r="T97" s="21"/>
      <c r="U97" s="61"/>
    </row>
    <row r="98" spans="1:21" s="3" customFormat="1" ht="42.75" customHeight="1">
      <c r="A98" s="30"/>
      <c r="B98" s="64" t="s">
        <v>128</v>
      </c>
      <c r="C98" s="64"/>
      <c r="D98" s="141" t="s">
        <v>65</v>
      </c>
      <c r="E98" s="5" t="s">
        <v>32</v>
      </c>
      <c r="F98" s="7"/>
      <c r="G98" s="7"/>
      <c r="H98" s="7"/>
      <c r="I98" s="7"/>
      <c r="J98" s="7"/>
      <c r="K98" s="7"/>
      <c r="L98" s="7"/>
      <c r="M98" s="7"/>
      <c r="N98" s="7">
        <v>1</v>
      </c>
      <c r="O98" s="7"/>
      <c r="P98" s="7"/>
      <c r="Q98" s="7"/>
      <c r="R98" s="22">
        <f>_xlfn.IFERROR(IF(COUNT(F98:Q98)&lt;1,0,IF(COUNT(F99:Q99)&gt;=COUNT(F98:Q98),1,(COUNT(F99:Q99)/COUNT(F98:Q98)))),0)</f>
        <v>0</v>
      </c>
      <c r="S98" s="22"/>
      <c r="T98" s="20" t="s">
        <v>108</v>
      </c>
      <c r="U98" s="61"/>
    </row>
    <row r="99" spans="1:21" s="3" customFormat="1" ht="22.5" customHeight="1" thickBot="1">
      <c r="A99" s="31"/>
      <c r="B99" s="64"/>
      <c r="C99" s="64"/>
      <c r="D99" s="141"/>
      <c r="E99" s="6" t="s">
        <v>33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22"/>
      <c r="S99" s="22"/>
      <c r="T99" s="21"/>
      <c r="U99" s="61"/>
    </row>
    <row r="100" spans="1:21" s="3" customFormat="1" ht="22.5" customHeight="1">
      <c r="A100" s="79" t="s">
        <v>106</v>
      </c>
      <c r="B100" s="64" t="s">
        <v>107</v>
      </c>
      <c r="C100" s="64"/>
      <c r="D100" s="141" t="s">
        <v>65</v>
      </c>
      <c r="E100" s="5" t="s">
        <v>32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>
        <v>1</v>
      </c>
      <c r="R100" s="22">
        <f>_xlfn.IFERROR(IF(COUNT(F100:Q100)&lt;1,0,IF(COUNT(F101:Q101)&gt;=COUNT(F100:Q100),1,(COUNT(F101:Q101)/COUNT(F100:Q100)))),0)</f>
        <v>0</v>
      </c>
      <c r="S100" s="22"/>
      <c r="T100" s="20" t="s">
        <v>92</v>
      </c>
      <c r="U100" s="61"/>
    </row>
    <row r="101" spans="1:21" s="3" customFormat="1" ht="22.5" customHeight="1" thickBot="1">
      <c r="A101" s="80"/>
      <c r="B101" s="71"/>
      <c r="C101" s="71"/>
      <c r="D101" s="142"/>
      <c r="E101" s="13" t="s">
        <v>33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58"/>
      <c r="S101" s="58"/>
      <c r="T101" s="21"/>
      <c r="U101" s="73"/>
    </row>
    <row r="102" spans="1:21" ht="29.25" customHeight="1">
      <c r="A102" s="66" t="s">
        <v>36</v>
      </c>
      <c r="B102" s="66"/>
      <c r="C102" s="66"/>
      <c r="D102" s="66"/>
      <c r="E102" s="66"/>
      <c r="F102" s="10">
        <f aca="true" t="shared" si="0" ref="F102:Q102">SUMIF($E14:$E101,"P*",F14:F101)</f>
        <v>2</v>
      </c>
      <c r="G102" s="10">
        <f t="shared" si="0"/>
        <v>7</v>
      </c>
      <c r="H102" s="10">
        <f t="shared" si="0"/>
        <v>8</v>
      </c>
      <c r="I102" s="10">
        <f t="shared" si="0"/>
        <v>5</v>
      </c>
      <c r="J102" s="10">
        <f t="shared" si="0"/>
        <v>4</v>
      </c>
      <c r="K102" s="10">
        <f t="shared" si="0"/>
        <v>7</v>
      </c>
      <c r="L102" s="10">
        <f t="shared" si="0"/>
        <v>6</v>
      </c>
      <c r="M102" s="10">
        <f t="shared" si="0"/>
        <v>9</v>
      </c>
      <c r="N102" s="10">
        <f t="shared" si="0"/>
        <v>8</v>
      </c>
      <c r="O102" s="10">
        <f t="shared" si="0"/>
        <v>8</v>
      </c>
      <c r="P102" s="10">
        <f t="shared" si="0"/>
        <v>6</v>
      </c>
      <c r="Q102" s="10">
        <f t="shared" si="0"/>
        <v>7</v>
      </c>
      <c r="R102" s="92">
        <f>SUM(F102:Q102)</f>
        <v>77</v>
      </c>
      <c r="S102" s="92"/>
      <c r="T102" s="69"/>
      <c r="U102" s="69"/>
    </row>
    <row r="103" spans="1:21" ht="29.25" customHeight="1">
      <c r="A103" s="72" t="s">
        <v>37</v>
      </c>
      <c r="B103" s="72"/>
      <c r="C103" s="72"/>
      <c r="D103" s="72"/>
      <c r="E103" s="72"/>
      <c r="F103" s="7">
        <f aca="true" t="shared" si="1" ref="F103:Q103">SUMIF($E14:$E101,"E*",F14:F101)</f>
        <v>2</v>
      </c>
      <c r="G103" s="7">
        <f t="shared" si="1"/>
        <v>7</v>
      </c>
      <c r="H103" s="7">
        <f t="shared" si="1"/>
        <v>8</v>
      </c>
      <c r="I103" s="7">
        <f t="shared" si="1"/>
        <v>5</v>
      </c>
      <c r="J103" s="7">
        <f t="shared" si="1"/>
        <v>4</v>
      </c>
      <c r="K103" s="7">
        <f t="shared" si="1"/>
        <v>5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67">
        <f>SUM(F103:Q103)</f>
        <v>31</v>
      </c>
      <c r="S103" s="67"/>
      <c r="T103" s="70"/>
      <c r="U103" s="70"/>
    </row>
    <row r="104" spans="1:21" s="2" customFormat="1" ht="52.5" customHeight="1">
      <c r="A104" s="84" t="s">
        <v>52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:21" ht="28.5" customHeight="1">
      <c r="A105" s="88" t="s">
        <v>27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</row>
    <row r="106" spans="1:21" ht="69.75" customHeight="1">
      <c r="A106" s="65" t="s">
        <v>124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</row>
    <row r="107" spans="1:21" ht="27.75" customHeight="1">
      <c r="A107" s="88" t="s">
        <v>28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</row>
    <row r="108" spans="1:21" ht="36" customHeight="1">
      <c r="A108" s="85" t="s">
        <v>47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3" t="s">
        <v>29</v>
      </c>
      <c r="U108" s="83"/>
    </row>
    <row r="109" spans="1:21" ht="15.75">
      <c r="A109" s="76" t="s">
        <v>17</v>
      </c>
      <c r="B109" s="76" t="s">
        <v>18</v>
      </c>
      <c r="C109" s="83" t="s">
        <v>25</v>
      </c>
      <c r="D109" s="83"/>
      <c r="E109" s="83"/>
      <c r="F109" s="83" t="s">
        <v>1</v>
      </c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76" t="s">
        <v>19</v>
      </c>
      <c r="S109" s="76"/>
      <c r="T109" s="86"/>
      <c r="U109" s="86"/>
    </row>
    <row r="110" spans="1:21" ht="15.75">
      <c r="A110" s="76"/>
      <c r="B110" s="76"/>
      <c r="C110" s="83"/>
      <c r="D110" s="83"/>
      <c r="E110" s="83"/>
      <c r="F110" s="83" t="s">
        <v>34</v>
      </c>
      <c r="G110" s="83"/>
      <c r="H110" s="83"/>
      <c r="I110" s="83"/>
      <c r="J110" s="83"/>
      <c r="K110" s="83"/>
      <c r="L110" s="83" t="s">
        <v>35</v>
      </c>
      <c r="M110" s="83"/>
      <c r="N110" s="83"/>
      <c r="O110" s="83"/>
      <c r="P110" s="83"/>
      <c r="Q110" s="83"/>
      <c r="R110" s="76"/>
      <c r="S110" s="76"/>
      <c r="T110" s="86"/>
      <c r="U110" s="86"/>
    </row>
    <row r="111" spans="1:21" ht="20.25" customHeight="1">
      <c r="A111" s="76" t="s">
        <v>20</v>
      </c>
      <c r="B111" s="91" t="s">
        <v>44</v>
      </c>
      <c r="C111" s="82" t="s">
        <v>45</v>
      </c>
      <c r="D111" s="82"/>
      <c r="E111" s="82"/>
      <c r="F111" s="81">
        <f>SUM(F102:K102)</f>
        <v>33</v>
      </c>
      <c r="G111" s="81"/>
      <c r="H111" s="81"/>
      <c r="I111" s="81"/>
      <c r="J111" s="81"/>
      <c r="K111" s="81"/>
      <c r="L111" s="81">
        <f>SUM(L102:Q102)</f>
        <v>44</v>
      </c>
      <c r="M111" s="81"/>
      <c r="N111" s="81"/>
      <c r="O111" s="81"/>
      <c r="P111" s="81"/>
      <c r="Q111" s="81"/>
      <c r="R111" s="77">
        <f>SUM(F111:Q111)</f>
        <v>77</v>
      </c>
      <c r="S111" s="78"/>
      <c r="T111" s="86"/>
      <c r="U111" s="86"/>
    </row>
    <row r="112" spans="1:21" ht="20.25" customHeight="1">
      <c r="A112" s="76"/>
      <c r="B112" s="91"/>
      <c r="C112" s="82" t="s">
        <v>46</v>
      </c>
      <c r="D112" s="82"/>
      <c r="E112" s="82"/>
      <c r="F112" s="81">
        <f>SUM(F103:K103)</f>
        <v>31</v>
      </c>
      <c r="G112" s="81"/>
      <c r="H112" s="81"/>
      <c r="I112" s="81"/>
      <c r="J112" s="81"/>
      <c r="K112" s="81"/>
      <c r="L112" s="81">
        <f>SUM(L103:Q103)</f>
        <v>0</v>
      </c>
      <c r="M112" s="81"/>
      <c r="N112" s="81"/>
      <c r="O112" s="81"/>
      <c r="P112" s="81"/>
      <c r="Q112" s="81"/>
      <c r="R112" s="77">
        <f>SUM(F112:Q112)</f>
        <v>31</v>
      </c>
      <c r="S112" s="78"/>
      <c r="T112" s="86"/>
      <c r="U112" s="86"/>
    </row>
    <row r="113" spans="1:21" s="2" customFormat="1" ht="20.25" customHeight="1">
      <c r="A113" s="76"/>
      <c r="B113" s="91"/>
      <c r="C113" s="83" t="s">
        <v>21</v>
      </c>
      <c r="D113" s="83"/>
      <c r="E113" s="83"/>
      <c r="F113" s="87">
        <f>_xlfn.IFERROR(IF(F111&lt;1,"",IF((F112/F111)&gt;1,1,(F112/F111))),0)</f>
        <v>0.9393939393939394</v>
      </c>
      <c r="G113" s="87"/>
      <c r="H113" s="87"/>
      <c r="I113" s="87"/>
      <c r="J113" s="87"/>
      <c r="K113" s="87"/>
      <c r="L113" s="87">
        <f>_xlfn.IFERROR(IF(L111&lt;1,"",IF((L112/L111)&gt;1,1,(L112/L111))),0)</f>
        <v>0</v>
      </c>
      <c r="M113" s="87"/>
      <c r="N113" s="87"/>
      <c r="O113" s="87"/>
      <c r="P113" s="87"/>
      <c r="Q113" s="87"/>
      <c r="R113" s="90">
        <f>_xlfn.IFERROR(R112/R111,0)</f>
        <v>0.4025974025974026</v>
      </c>
      <c r="S113" s="90"/>
      <c r="T113" s="86"/>
      <c r="U113" s="86"/>
    </row>
    <row r="114" spans="1:21" s="2" customFormat="1" ht="20.25" customHeight="1">
      <c r="A114" s="76"/>
      <c r="B114" s="91"/>
      <c r="C114" s="83" t="s">
        <v>26</v>
      </c>
      <c r="D114" s="83"/>
      <c r="E114" s="83"/>
      <c r="F114" s="87">
        <v>0.7</v>
      </c>
      <c r="G114" s="87"/>
      <c r="H114" s="87"/>
      <c r="I114" s="87"/>
      <c r="J114" s="87"/>
      <c r="K114" s="87"/>
      <c r="L114" s="87">
        <v>0.7</v>
      </c>
      <c r="M114" s="87"/>
      <c r="N114" s="87"/>
      <c r="O114" s="87"/>
      <c r="P114" s="87"/>
      <c r="Q114" s="87"/>
      <c r="R114" s="90">
        <v>0.7</v>
      </c>
      <c r="S114" s="90"/>
      <c r="T114" s="86"/>
      <c r="U114" s="86"/>
    </row>
    <row r="115" spans="1:21" ht="15.75">
      <c r="A115" s="83" t="s">
        <v>30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6"/>
      <c r="U115" s="86"/>
    </row>
    <row r="116" spans="1:21" ht="99.7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86"/>
      <c r="U116" s="86"/>
    </row>
    <row r="117" spans="1:256" s="16" customFormat="1" ht="18">
      <c r="A117" s="23"/>
      <c r="B117" s="23"/>
      <c r="C117" s="23"/>
      <c r="D117" s="46" t="s">
        <v>17</v>
      </c>
      <c r="E117" s="47"/>
      <c r="F117" s="47"/>
      <c r="G117" s="47"/>
      <c r="H117" s="47"/>
      <c r="I117" s="47"/>
      <c r="J117" s="48"/>
      <c r="K117" s="23" t="s">
        <v>87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46" t="s">
        <v>88</v>
      </c>
      <c r="V117" s="48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6" customFormat="1" ht="18">
      <c r="A118" s="23" t="s">
        <v>89</v>
      </c>
      <c r="B118" s="23"/>
      <c r="C118" s="23"/>
      <c r="D118" s="24" t="s">
        <v>127</v>
      </c>
      <c r="E118" s="25"/>
      <c r="F118" s="25"/>
      <c r="G118" s="25"/>
      <c r="H118" s="25"/>
      <c r="I118" s="25"/>
      <c r="J118" s="26"/>
      <c r="K118" s="27" t="s">
        <v>114</v>
      </c>
      <c r="L118" s="28"/>
      <c r="M118" s="28"/>
      <c r="N118" s="28"/>
      <c r="O118" s="28"/>
      <c r="P118" s="28"/>
      <c r="Q118" s="28"/>
      <c r="R118" s="28"/>
      <c r="S118" s="28"/>
      <c r="T118" s="28"/>
      <c r="U118" s="35"/>
      <c r="V118" s="36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6" customFormat="1" ht="18">
      <c r="A119" s="23" t="s">
        <v>90</v>
      </c>
      <c r="B119" s="23"/>
      <c r="C119" s="23"/>
      <c r="D119" s="24" t="s">
        <v>115</v>
      </c>
      <c r="E119" s="25"/>
      <c r="F119" s="25"/>
      <c r="G119" s="25"/>
      <c r="H119" s="25"/>
      <c r="I119" s="25"/>
      <c r="J119" s="26"/>
      <c r="K119" s="27" t="s">
        <v>92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35"/>
      <c r="V119" s="36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</sheetData>
  <sheetProtection/>
  <mergeCells count="278">
    <mergeCell ref="C1:T3"/>
    <mergeCell ref="C4:T4"/>
    <mergeCell ref="A1:B4"/>
    <mergeCell ref="A7:B7"/>
    <mergeCell ref="C7:U7"/>
    <mergeCell ref="A10:B10"/>
    <mergeCell ref="C10:U10"/>
    <mergeCell ref="A6:B6"/>
    <mergeCell ref="C6:U6"/>
    <mergeCell ref="C9:U9"/>
    <mergeCell ref="U48:U49"/>
    <mergeCell ref="U24:U25"/>
    <mergeCell ref="U58:U59"/>
    <mergeCell ref="B54:C55"/>
    <mergeCell ref="U52:U53"/>
    <mergeCell ref="T46:U47"/>
    <mergeCell ref="T48:T49"/>
    <mergeCell ref="T30:T31"/>
    <mergeCell ref="C8:U8"/>
    <mergeCell ref="B32:C33"/>
    <mergeCell ref="U42:U43"/>
    <mergeCell ref="T62:T63"/>
    <mergeCell ref="B70:C71"/>
    <mergeCell ref="D36:D37"/>
    <mergeCell ref="D38:D39"/>
    <mergeCell ref="D42:D43"/>
    <mergeCell ref="A8:B8"/>
    <mergeCell ref="A9:B9"/>
    <mergeCell ref="R42:R43"/>
    <mergeCell ref="U56:U57"/>
    <mergeCell ref="U44:U45"/>
    <mergeCell ref="T52:T53"/>
    <mergeCell ref="R34:R35"/>
    <mergeCell ref="T34:T35"/>
    <mergeCell ref="R54:R55"/>
    <mergeCell ref="T42:T43"/>
    <mergeCell ref="S40:S93"/>
    <mergeCell ref="B50:R51"/>
    <mergeCell ref="T68:T69"/>
    <mergeCell ref="T60:U61"/>
    <mergeCell ref="T58:T59"/>
    <mergeCell ref="U64:U65"/>
    <mergeCell ref="T64:T65"/>
    <mergeCell ref="D54:D55"/>
    <mergeCell ref="T74:T75"/>
    <mergeCell ref="B92:C93"/>
    <mergeCell ref="R70:R71"/>
    <mergeCell ref="T72:U73"/>
    <mergeCell ref="R92:R93"/>
    <mergeCell ref="B88:R89"/>
    <mergeCell ref="D90:D91"/>
    <mergeCell ref="T70:T71"/>
    <mergeCell ref="U78:U79"/>
    <mergeCell ref="U80:U81"/>
    <mergeCell ref="B82:C83"/>
    <mergeCell ref="B76:C77"/>
    <mergeCell ref="U92:U93"/>
    <mergeCell ref="T76:T77"/>
    <mergeCell ref="U86:U87"/>
    <mergeCell ref="T86:T87"/>
    <mergeCell ref="T88:U89"/>
    <mergeCell ref="B86:C87"/>
    <mergeCell ref="T96:T97"/>
    <mergeCell ref="T94:T95"/>
    <mergeCell ref="T90:T91"/>
    <mergeCell ref="U90:U91"/>
    <mergeCell ref="D92:D93"/>
    <mergeCell ref="T92:T93"/>
    <mergeCell ref="R32:R33"/>
    <mergeCell ref="R30:R31"/>
    <mergeCell ref="U38:U39"/>
    <mergeCell ref="U26:U27"/>
    <mergeCell ref="U32:U33"/>
    <mergeCell ref="B34:C35"/>
    <mergeCell ref="U28:U29"/>
    <mergeCell ref="T32:T33"/>
    <mergeCell ref="A14:A39"/>
    <mergeCell ref="B56:C57"/>
    <mergeCell ref="R56:R57"/>
    <mergeCell ref="T56:T57"/>
    <mergeCell ref="T50:U51"/>
    <mergeCell ref="U34:U35"/>
    <mergeCell ref="U14:U15"/>
    <mergeCell ref="R16:R17"/>
    <mergeCell ref="T16:T17"/>
    <mergeCell ref="U16:U17"/>
    <mergeCell ref="U30:U31"/>
    <mergeCell ref="R36:R37"/>
    <mergeCell ref="T36:T37"/>
    <mergeCell ref="U36:U37"/>
    <mergeCell ref="T12:T13"/>
    <mergeCell ref="S14:S39"/>
    <mergeCell ref="R14:R15"/>
    <mergeCell ref="T26:T27"/>
    <mergeCell ref="R26:R27"/>
    <mergeCell ref="U22:U23"/>
    <mergeCell ref="B16:C17"/>
    <mergeCell ref="B44:C45"/>
    <mergeCell ref="T14:T15"/>
    <mergeCell ref="R24:R25"/>
    <mergeCell ref="T24:T25"/>
    <mergeCell ref="R28:R29"/>
    <mergeCell ref="T28:T29"/>
    <mergeCell ref="T38:T39"/>
    <mergeCell ref="B24:C25"/>
    <mergeCell ref="R44:R45"/>
    <mergeCell ref="U74:U75"/>
    <mergeCell ref="B28:C29"/>
    <mergeCell ref="B52:C53"/>
    <mergeCell ref="R113:S113"/>
    <mergeCell ref="D32:D33"/>
    <mergeCell ref="B26:C27"/>
    <mergeCell ref="B30:C31"/>
    <mergeCell ref="B36:C37"/>
    <mergeCell ref="B68:C69"/>
    <mergeCell ref="B96:C97"/>
    <mergeCell ref="U62:U63"/>
    <mergeCell ref="U70:U71"/>
    <mergeCell ref="U68:U69"/>
    <mergeCell ref="A5:U5"/>
    <mergeCell ref="A11:U11"/>
    <mergeCell ref="U12:U13"/>
    <mergeCell ref="F12:Q12"/>
    <mergeCell ref="R12:S13"/>
    <mergeCell ref="B14:C15"/>
    <mergeCell ref="A12:C13"/>
    <mergeCell ref="A116:S116"/>
    <mergeCell ref="L112:Q112"/>
    <mergeCell ref="F111:K111"/>
    <mergeCell ref="F112:K112"/>
    <mergeCell ref="A115:S115"/>
    <mergeCell ref="U76:U77"/>
    <mergeCell ref="A40:A93"/>
    <mergeCell ref="T44:T45"/>
    <mergeCell ref="U98:U99"/>
    <mergeCell ref="U96:U97"/>
    <mergeCell ref="R109:S110"/>
    <mergeCell ref="F109:Q109"/>
    <mergeCell ref="C114:E114"/>
    <mergeCell ref="B111:B114"/>
    <mergeCell ref="R102:S102"/>
    <mergeCell ref="B109:B110"/>
    <mergeCell ref="F110:K110"/>
    <mergeCell ref="F114:K114"/>
    <mergeCell ref="A111:A114"/>
    <mergeCell ref="R114:S114"/>
    <mergeCell ref="L114:Q114"/>
    <mergeCell ref="L113:Q113"/>
    <mergeCell ref="C113:E113"/>
    <mergeCell ref="C112:E112"/>
    <mergeCell ref="T78:T79"/>
    <mergeCell ref="T108:U108"/>
    <mergeCell ref="T100:T101"/>
    <mergeCell ref="C109:E110"/>
    <mergeCell ref="A104:U104"/>
    <mergeCell ref="A108:S108"/>
    <mergeCell ref="T109:U116"/>
    <mergeCell ref="L110:Q110"/>
    <mergeCell ref="F113:K113"/>
    <mergeCell ref="A105:U105"/>
    <mergeCell ref="R96:R97"/>
    <mergeCell ref="A109:A110"/>
    <mergeCell ref="R112:S112"/>
    <mergeCell ref="B98:C99"/>
    <mergeCell ref="R98:R99"/>
    <mergeCell ref="A100:A101"/>
    <mergeCell ref="L111:Q111"/>
    <mergeCell ref="C111:E111"/>
    <mergeCell ref="R111:S111"/>
    <mergeCell ref="A107:U107"/>
    <mergeCell ref="T80:T81"/>
    <mergeCell ref="R80:R81"/>
    <mergeCell ref="B100:C101"/>
    <mergeCell ref="A103:E103"/>
    <mergeCell ref="S94:S101"/>
    <mergeCell ref="U100:U101"/>
    <mergeCell ref="R86:R87"/>
    <mergeCell ref="B90:C91"/>
    <mergeCell ref="T84:U85"/>
    <mergeCell ref="T98:T99"/>
    <mergeCell ref="D94:D95"/>
    <mergeCell ref="D96:D97"/>
    <mergeCell ref="D98:D99"/>
    <mergeCell ref="B94:C95"/>
    <mergeCell ref="A106:U106"/>
    <mergeCell ref="A102:E102"/>
    <mergeCell ref="R103:S103"/>
    <mergeCell ref="D100:D101"/>
    <mergeCell ref="R100:R101"/>
    <mergeCell ref="T102:U103"/>
    <mergeCell ref="D82:D83"/>
    <mergeCell ref="R90:R91"/>
    <mergeCell ref="U94:U95"/>
    <mergeCell ref="R94:R95"/>
    <mergeCell ref="R82:R83"/>
    <mergeCell ref="U66:U67"/>
    <mergeCell ref="T82:T83"/>
    <mergeCell ref="U82:U83"/>
    <mergeCell ref="D80:D81"/>
    <mergeCell ref="D78:D79"/>
    <mergeCell ref="B60:R61"/>
    <mergeCell ref="B38:C39"/>
    <mergeCell ref="R38:R39"/>
    <mergeCell ref="D64:D65"/>
    <mergeCell ref="T66:T67"/>
    <mergeCell ref="R48:R49"/>
    <mergeCell ref="B40:R41"/>
    <mergeCell ref="T54:T55"/>
    <mergeCell ref="T40:U41"/>
    <mergeCell ref="U54:U55"/>
    <mergeCell ref="D24:D25"/>
    <mergeCell ref="D26:D27"/>
    <mergeCell ref="D28:D29"/>
    <mergeCell ref="D30:D31"/>
    <mergeCell ref="B48:C49"/>
    <mergeCell ref="B42:C43"/>
    <mergeCell ref="D34:D35"/>
    <mergeCell ref="D48:D49"/>
    <mergeCell ref="D14:D15"/>
    <mergeCell ref="D16:D17"/>
    <mergeCell ref="D44:D45"/>
    <mergeCell ref="D52:D53"/>
    <mergeCell ref="D56:D57"/>
    <mergeCell ref="B84:R85"/>
    <mergeCell ref="D74:D75"/>
    <mergeCell ref="D76:D77"/>
    <mergeCell ref="D58:D59"/>
    <mergeCell ref="B80:C81"/>
    <mergeCell ref="R68:R69"/>
    <mergeCell ref="R62:R63"/>
    <mergeCell ref="R64:R65"/>
    <mergeCell ref="B74:C75"/>
    <mergeCell ref="R52:R53"/>
    <mergeCell ref="B62:C63"/>
    <mergeCell ref="B66:C67"/>
    <mergeCell ref="R66:R67"/>
    <mergeCell ref="D66:D67"/>
    <mergeCell ref="B64:C65"/>
    <mergeCell ref="D70:D71"/>
    <mergeCell ref="R58:R59"/>
    <mergeCell ref="B58:C59"/>
    <mergeCell ref="D12:E13"/>
    <mergeCell ref="B78:C79"/>
    <mergeCell ref="R78:R79"/>
    <mergeCell ref="D62:D63"/>
    <mergeCell ref="D68:D69"/>
    <mergeCell ref="R76:R77"/>
    <mergeCell ref="R74:R75"/>
    <mergeCell ref="A118:C118"/>
    <mergeCell ref="B46:R47"/>
    <mergeCell ref="K118:T118"/>
    <mergeCell ref="B22:C23"/>
    <mergeCell ref="D22:D23"/>
    <mergeCell ref="U119:V119"/>
    <mergeCell ref="A117:C117"/>
    <mergeCell ref="D117:J117"/>
    <mergeCell ref="K117:T117"/>
    <mergeCell ref="U117:V117"/>
    <mergeCell ref="U118:V118"/>
    <mergeCell ref="B72:R73"/>
    <mergeCell ref="B20:C21"/>
    <mergeCell ref="R20:R21"/>
    <mergeCell ref="B18:C19"/>
    <mergeCell ref="D18:D19"/>
    <mergeCell ref="D20:D21"/>
    <mergeCell ref="U18:U19"/>
    <mergeCell ref="U20:U21"/>
    <mergeCell ref="T18:T19"/>
    <mergeCell ref="T20:T21"/>
    <mergeCell ref="R18:R19"/>
    <mergeCell ref="A119:C119"/>
    <mergeCell ref="D119:J119"/>
    <mergeCell ref="K119:T119"/>
    <mergeCell ref="A94:A99"/>
    <mergeCell ref="R22:R23"/>
    <mergeCell ref="T22:T23"/>
    <mergeCell ref="D118:J118"/>
    <mergeCell ref="D86:D87"/>
  </mergeCells>
  <conditionalFormatting sqref="S94:S101">
    <cfRule type="cellIs" priority="235" dxfId="32" operator="between" stopIfTrue="1">
      <formula>0</formula>
      <formula>0.44</formula>
    </cfRule>
    <cfRule type="cellIs" priority="236" dxfId="31" operator="between" stopIfTrue="1">
      <formula>0.69</formula>
      <formula>0.45</formula>
    </cfRule>
    <cfRule type="cellIs" priority="237" dxfId="30" operator="greaterThan" stopIfTrue="1">
      <formula>0.7</formula>
    </cfRule>
  </conditionalFormatting>
  <conditionalFormatting sqref="F14:Q14">
    <cfRule type="containsText" priority="117" dxfId="0" operator="containsText" stopIfTrue="1" text="1">
      <formula>NOT(ISERROR(SEARCH("1",F14)))</formula>
    </cfRule>
  </conditionalFormatting>
  <conditionalFormatting sqref="F15:Q15">
    <cfRule type="cellIs" priority="73" dxfId="10" operator="equal">
      <formula>1</formula>
    </cfRule>
  </conditionalFormatting>
  <conditionalFormatting sqref="F16:Q16 F24:Q24 F26:Q26 F28:Q28 F30:Q30 F32:Q32 F34:Q34 F36:Q36 F38:Q38">
    <cfRule type="containsText" priority="72" dxfId="0" operator="containsText" stopIfTrue="1" text="1">
      <formula>NOT(ISERROR(SEARCH("1",F16)))</formula>
    </cfRule>
  </conditionalFormatting>
  <conditionalFormatting sqref="F17:Q17 F25:Q25 F27:Q27 F29:Q29 F31:Q31 F33:Q33 F35:Q35 F37:Q37 F39:Q39 F19:Q19 F21:Q21 F23:Q23">
    <cfRule type="cellIs" priority="71" dxfId="10" operator="equal">
      <formula>1</formula>
    </cfRule>
  </conditionalFormatting>
  <conditionalFormatting sqref="F42:Q42 F44:Q44">
    <cfRule type="containsText" priority="70" dxfId="0" operator="containsText" stopIfTrue="1" text="1">
      <formula>NOT(ISERROR(SEARCH("1",F42)))</formula>
    </cfRule>
  </conditionalFormatting>
  <conditionalFormatting sqref="F43:Q43 F45:Q45">
    <cfRule type="cellIs" priority="69" dxfId="10" operator="equal">
      <formula>1</formula>
    </cfRule>
  </conditionalFormatting>
  <conditionalFormatting sqref="F52:Q52 F56:Q56 F58:Q58">
    <cfRule type="containsText" priority="68" dxfId="0" operator="containsText" stopIfTrue="1" text="1">
      <formula>NOT(ISERROR(SEARCH("1",F52)))</formula>
    </cfRule>
  </conditionalFormatting>
  <conditionalFormatting sqref="F53:Q53 F57:Q57 F59:Q59">
    <cfRule type="cellIs" priority="67" dxfId="10" operator="equal">
      <formula>1</formula>
    </cfRule>
  </conditionalFormatting>
  <conditionalFormatting sqref="F91:Q91 F93:Q93 F95:Q95 F97:Q97 F99:Q99 F101:Q101">
    <cfRule type="cellIs" priority="53" dxfId="10" operator="equal">
      <formula>1</formula>
    </cfRule>
  </conditionalFormatting>
  <conditionalFormatting sqref="F62:Q62 F64:Q64 F66:Q66 F68:Q68 F70:Q70">
    <cfRule type="containsText" priority="60" dxfId="0" operator="containsText" stopIfTrue="1" text="1">
      <formula>NOT(ISERROR(SEARCH("1",F62)))</formula>
    </cfRule>
  </conditionalFormatting>
  <conditionalFormatting sqref="F63:Q63 F65:Q65 F67:Q67 F69:Q69 F71:Q71">
    <cfRule type="cellIs" priority="59" dxfId="10" operator="equal">
      <formula>1</formula>
    </cfRule>
  </conditionalFormatting>
  <conditionalFormatting sqref="F74:Q74 F76:Q76 F78:Q78 F80:Q80 F82:Q82">
    <cfRule type="containsText" priority="58" dxfId="0" operator="containsText" stopIfTrue="1" text="1">
      <formula>NOT(ISERROR(SEARCH("1",F74)))</formula>
    </cfRule>
  </conditionalFormatting>
  <conditionalFormatting sqref="F75:Q75 F77:Q77 F79:Q79 F81:Q81 F83:Q83">
    <cfRule type="cellIs" priority="57" dxfId="10" operator="equal">
      <formula>1</formula>
    </cfRule>
  </conditionalFormatting>
  <conditionalFormatting sqref="F86:Q86">
    <cfRule type="containsText" priority="56" dxfId="0" operator="containsText" stopIfTrue="1" text="1">
      <formula>NOT(ISERROR(SEARCH("1",F86)))</formula>
    </cfRule>
  </conditionalFormatting>
  <conditionalFormatting sqref="F87:Q87">
    <cfRule type="cellIs" priority="55" dxfId="10" operator="equal">
      <formula>1</formula>
    </cfRule>
  </conditionalFormatting>
  <conditionalFormatting sqref="F90:Q90 F92:Q92 F94:Q94 F96:Q96 F98:Q98 F100:Q100">
    <cfRule type="containsText" priority="54" dxfId="0" operator="containsText" stopIfTrue="1" text="1">
      <formula>NOT(ISERROR(SEARCH("1",F90)))</formula>
    </cfRule>
  </conditionalFormatting>
  <conditionalFormatting sqref="F48:Q48">
    <cfRule type="containsText" priority="49" dxfId="0" operator="containsText" stopIfTrue="1" text="1">
      <formula>NOT(ISERROR(SEARCH("1",F48)))</formula>
    </cfRule>
  </conditionalFormatting>
  <conditionalFormatting sqref="F49:Q49">
    <cfRule type="cellIs" priority="48" dxfId="10" operator="equal">
      <formula>1</formula>
    </cfRule>
  </conditionalFormatting>
  <conditionalFormatting sqref="F54:Q54">
    <cfRule type="containsText" priority="19" dxfId="0" operator="containsText" stopIfTrue="1" text="1">
      <formula>NOT(ISERROR(SEARCH("1",F54)))</formula>
    </cfRule>
  </conditionalFormatting>
  <conditionalFormatting sqref="F55:Q55">
    <cfRule type="cellIs" priority="18" dxfId="10" operator="equal">
      <formula>1</formula>
    </cfRule>
  </conditionalFormatting>
  <conditionalFormatting sqref="S14:S39">
    <cfRule type="cellIs" priority="15" dxfId="9" operator="greaterThanOrEqual" stopIfTrue="1">
      <formula>0.7</formula>
    </cfRule>
    <cfRule type="cellIs" priority="16" dxfId="5" operator="between" stopIfTrue="1">
      <formula>0.67</formula>
      <formula>0.45</formula>
    </cfRule>
    <cfRule type="cellIs" priority="17" dxfId="4" operator="between" stopIfTrue="1">
      <formula>0</formula>
      <formula>0.44</formula>
    </cfRule>
  </conditionalFormatting>
  <conditionalFormatting sqref="S40:S93">
    <cfRule type="cellIs" priority="9" dxfId="6" operator="greaterThan" stopIfTrue="1">
      <formula>0.7</formula>
    </cfRule>
    <cfRule type="cellIs" priority="10" dxfId="5" operator="between" stopIfTrue="1">
      <formula>0.69</formula>
      <formula>0.45</formula>
    </cfRule>
    <cfRule type="cellIs" priority="11" dxfId="4" operator="between" stopIfTrue="1">
      <formula>0</formula>
      <formula>0.44</formula>
    </cfRule>
  </conditionalFormatting>
  <conditionalFormatting sqref="F20:Q20">
    <cfRule type="containsText" priority="4" dxfId="0" operator="containsText" stopIfTrue="1" text="1">
      <formula>NOT(ISERROR(SEARCH("1",F20)))</formula>
    </cfRule>
  </conditionalFormatting>
  <conditionalFormatting sqref="F18">
    <cfRule type="containsText" priority="6" dxfId="0" operator="containsText" stopIfTrue="1" text="1">
      <formula>NOT(ISERROR(SEARCH("1",F18)))</formula>
    </cfRule>
  </conditionalFormatting>
  <conditionalFormatting sqref="G18:Q18">
    <cfRule type="containsText" priority="5" dxfId="0" operator="containsText" stopIfTrue="1" text="1">
      <formula>NOT(ISERROR(SEARCH("1",G18)))</formula>
    </cfRule>
  </conditionalFormatting>
  <conditionalFormatting sqref="F22:Q22">
    <cfRule type="containsText" priority="3" dxfId="0" operator="containsText" stopIfTrue="1" text="1">
      <formula>NOT(ISERROR(SEARCH("1",F22)))</formula>
    </cfRule>
  </conditionalFormatting>
  <printOptions horizontalCentered="1"/>
  <pageMargins left="0" right="0" top="0" bottom="0" header="0" footer="0"/>
  <pageSetup fitToWidth="0" fitToHeight="1" horizontalDpi="600" verticalDpi="600" orientation="landscape" paperSize="5" scale="13" r:id="rId2"/>
  <rowBreaks count="1" manualBreakCount="1">
    <brk id="10" max="255" man="1"/>
  </rowBreaks>
  <ignoredErrors>
    <ignoredError sqref="S103 S10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Castro Higuera</dc:creator>
  <cp:keywords/>
  <dc:description/>
  <cp:lastModifiedBy>Carlos Eduardo</cp:lastModifiedBy>
  <cp:lastPrinted>2022-06-23T19:49:50Z</cp:lastPrinted>
  <dcterms:created xsi:type="dcterms:W3CDTF">2009-10-28T16:02:27Z</dcterms:created>
  <dcterms:modified xsi:type="dcterms:W3CDTF">2023-06-30T21:20:24Z</dcterms:modified>
  <cp:category/>
  <cp:version/>
  <cp:contentType/>
  <cp:contentStatus/>
</cp:coreProperties>
</file>