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<sst xmlns="http://schemas.openxmlformats.org/spreadsheetml/2006/main" count="668" uniqueCount="232">
  <si>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</si>
  <si>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</si>
  <si>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</si>
  <si>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</si>
  <si>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</si>
  <si>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</si>
  <si>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</si>
  <si>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</si>
  <si>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</si>
  <si>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</si>
  <si>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</si>
  <si>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</si>
  <si>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</si>
  <si>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</si>
  <si>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</si>
  <si>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</si>
  <si>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</si>
  <si>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</si>
  <si>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</si>
  <si>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</si>
  <si>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</si>
  <si>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</si>
  <si>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</si>
  <si>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</si>
  <si>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</si>
  <si>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</si>
  <si>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</si>
  <si>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</si>
  <si>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</si>
  <si>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NO</t>
  </si>
  <si>
    <t>N.A</t>
  </si>
  <si>
    <t>Propios</t>
  </si>
  <si>
    <t>12 meses</t>
  </si>
  <si>
    <t>2 meses</t>
  </si>
  <si>
    <t>10 meses</t>
  </si>
  <si>
    <t>4 meses</t>
  </si>
  <si>
    <t>6 meses</t>
  </si>
  <si>
    <t>N/A</t>
  </si>
  <si>
    <t>Señalización para PTAP</t>
  </si>
  <si>
    <t>1 mes</t>
  </si>
  <si>
    <t>Vidrieria para laboratorio, elementos de aseo y bioseguridad</t>
  </si>
  <si>
    <t>compra de equipos de computo</t>
  </si>
  <si>
    <t>15 dias</t>
  </si>
  <si>
    <t>www.espuflan.com.co</t>
  </si>
  <si>
    <t xml:space="preserve">gerencia@espuflan.com.co </t>
  </si>
  <si>
    <t>MISION: ESPUFLAN E.S.P. Aporta bienestar y mejoramiento de la calidad de vida de la comunidad mediante la prestación de los servicios de acueducto, alcantarillado y aseo, en condiciones de eficiencia, eficacia, equidad y preservación de los ecosistemas; así mismo promocionando el desarrollo socioeconómico sostenible en su área de influencia y la calificación del talento humano, con criterio de compromiso social y calidez en el servicio. 
VISION: En el año 2021 ESPUFLAN E.S.P., ser una empresa reconocida en la región como líder en la prestación de servicios de acueducto, alcantarillado y aseo, por la cobertura, calidad y eficiencia de nuestros procesos, soportada en una infraestructura confiable, consolidada financieramente y con un equipo humano competente y comprometido.</t>
  </si>
  <si>
    <t>Trabajar permanentemente con personal idoneo para satisfacer las necesidades de los usuarios y clientes en la prestacion de los servicios de acueducto, alcantarillado, aseo y complementarios; brindando soluciones oportunas y cobertura en los servicios mediante la optimizacion de recursos, mejoramiento continuo, con sostenibilidad empresarial y responsabilidad social.</t>
  </si>
  <si>
    <t>11 meses</t>
  </si>
  <si>
    <t>9 meses</t>
  </si>
  <si>
    <t>3 meses</t>
  </si>
  <si>
    <t>8 meses</t>
  </si>
  <si>
    <t>Según manual de contratación</t>
  </si>
  <si>
    <t>subgerencia</t>
  </si>
  <si>
    <t xml:space="preserve">direccion tecnica operativa </t>
  </si>
  <si>
    <t>jefe recursos fisicos</t>
  </si>
  <si>
    <t>director comercial</t>
  </si>
  <si>
    <t>jefe de planta</t>
  </si>
  <si>
    <t>ingeniero de sistemas</t>
  </si>
  <si>
    <t>servicios de seguridad o salud ocupacional</t>
  </si>
  <si>
    <t>recurso humano: aprendices sena y o practicantes universitarios.</t>
  </si>
  <si>
    <t>contratacion ingeniero ambiental</t>
  </si>
  <si>
    <t xml:space="preserve">servicios profesionales/ingenieria civil </t>
  </si>
  <si>
    <t xml:space="preserve">recurso humano: tecnico de apoyo dirección comercial </t>
  </si>
  <si>
    <t>servicio de correspondencia urbana y nacional</t>
  </si>
  <si>
    <t>disposición final de residuos solidos</t>
  </si>
  <si>
    <t>neumáticos y cámaras de neumáticos</t>
  </si>
  <si>
    <t>servicios de mantenimiento y reparación de vehículos</t>
  </si>
  <si>
    <t>servicios de mantenimiento y reparación de instalaciones</t>
  </si>
  <si>
    <t>envases y accesorios para residuos</t>
  </si>
  <si>
    <t>compra materiales y suministros de aseo y cafeteria</t>
  </si>
  <si>
    <t>compra de materiales de papeleria y utiles de oficina</t>
  </si>
  <si>
    <t>compra de muebles y enseres para oficina y almacen</t>
  </si>
  <si>
    <t>materiales, accesorios, repuestos, elementos, suministros y herramientas</t>
  </si>
  <si>
    <t>materiales electricos planta tratamiento agua potable</t>
  </si>
  <si>
    <t>materiales para adecuacion bodega almacen</t>
  </si>
  <si>
    <t>materiales de ferreteria para ptap</t>
  </si>
  <si>
    <t>suministro de acpm y gasolina</t>
  </si>
  <si>
    <t>suministro de aceites, grasas, lubricantes</t>
  </si>
  <si>
    <t>servicios relacionados con la radio y de traducción escrita (publicidad, periodico)</t>
  </si>
  <si>
    <t>medidores de agua</t>
  </si>
  <si>
    <t>papeles de uso comercial</t>
  </si>
  <si>
    <t>facilitación del comercio y distribución (tercerizacion procesos de lectura, critica, facturación, suspension y reconexión)</t>
  </si>
  <si>
    <t>rejillas de seguridad para médidores</t>
  </si>
  <si>
    <t>cajas para medidores</t>
  </si>
  <si>
    <t>facilitación del comercio (recaudo)</t>
  </si>
  <si>
    <t xml:space="preserve"> suministros para seguridad y protección (llave flexible para corte, dispositivos antifraude y corte)</t>
  </si>
  <si>
    <t>tanques o cilindros de aire o gas</t>
  </si>
  <si>
    <t>rodamientos de balineras</t>
  </si>
  <si>
    <t>suministros de recargas de toner y accesorios de computo</t>
  </si>
  <si>
    <t>servicios de alquiler o arrendamiento de equipo y maquinaria de construcción</t>
  </si>
  <si>
    <t>equipo de limpieza</t>
  </si>
  <si>
    <t>transporte de pasajeros por carretera</t>
  </si>
  <si>
    <t>tubos y tuberías comerciales</t>
  </si>
  <si>
    <t>mantenimiento aires acondicionados</t>
  </si>
  <si>
    <t>suministro de material hf</t>
  </si>
  <si>
    <t>Servicios de responsabilidad civil (contratación)</t>
  </si>
  <si>
    <t>Servicios de derecho penal (procesos judiciales)</t>
  </si>
  <si>
    <t>Alquiler y arrendamiento de propiedades o edificaciones</t>
  </si>
  <si>
    <t>Servicios de evaluación y valoración de salud individual</t>
  </si>
  <si>
    <t>Servicios de guardias</t>
  </si>
  <si>
    <t>Desarrollo y servicios sociales</t>
  </si>
  <si>
    <t>Sistemas de manejo de almacenamiento de datos de computador</t>
  </si>
  <si>
    <t>Mantenimiento de impresoras</t>
  </si>
  <si>
    <t>Servicios de mantenimiento y reparación de equipo de manufactura</t>
  </si>
  <si>
    <t>Software de seguridad y protección</t>
  </si>
  <si>
    <t>Servicios de internet</t>
  </si>
  <si>
    <t>Accesorios de computador</t>
  </si>
  <si>
    <t>Computadores</t>
  </si>
  <si>
    <t xml:space="preserve">80121700
</t>
  </si>
  <si>
    <t xml:space="preserve">80121500
</t>
  </si>
  <si>
    <t xml:space="preserve">80111600
</t>
  </si>
  <si>
    <t>43211500 43211507</t>
  </si>
  <si>
    <t>53101500 53101600 53102100 53102700 53103000 53111600 53111500</t>
  </si>
  <si>
    <t>EMPRESA DE SERVICIOS PUBLICOS DE FLANDES   ESPUFLAN ESP.</t>
  </si>
  <si>
    <t>CARRERA 8 CALLE 12 ESQUINA BARRIO CENTRO   FLANDES TOLIMA</t>
  </si>
  <si>
    <t>ene 2019
jul   2019</t>
  </si>
  <si>
    <t xml:space="preserve">uniformes   dotacion personal </t>
  </si>
  <si>
    <t>Servicios de capacitación vocacional no   científica</t>
  </si>
  <si>
    <t>Ropa de seguridad  Calzado de protección  Protectores de cara y cabeza  Protección y accesorios para la visión  Protectores auditivos  seguridad y protección personal</t>
  </si>
  <si>
    <t>25101914  76121501</t>
  </si>
  <si>
    <t>carro de la basura o vehículo de recolección de desperdicios  recolección o destrucción o transformación o eliminación de basuras</t>
  </si>
  <si>
    <t>47131500 47131600 47131700 47131800 47131900 14111700</t>
  </si>
  <si>
    <t>jefe recursos fisicos subgerencia</t>
  </si>
  <si>
    <t>14111500 14111800 44121600 44121700 44121800 44121900 44122000 44122100</t>
  </si>
  <si>
    <t>jefe recursos fisicos direccion tecnica operativa</t>
  </si>
  <si>
    <t>39121500   26121600   31201500   39101600   39111800   39121000   39121100   39121300   39121400   39121600   39121700   39122100   39122200   39122300   39131700</t>
  </si>
  <si>
    <t>jefe recursos fisicos jefe ptap</t>
  </si>
  <si>
    <t>15101500   15101505   15101506</t>
  </si>
  <si>
    <t>83121702   82111804</t>
  </si>
  <si>
    <t>14111804   14111828</t>
  </si>
  <si>
    <t>83101506   47101600</t>
  </si>
  <si>
    <t>servicios de tratamiento de aguas   consumibles para el tratamiento del agua    compra de hidroxicloruro y poliquinsa</t>
  </si>
  <si>
    <t>gestión de control de la calidad del agua   laboratorio externo para sector servicios públicos</t>
  </si>
  <si>
    <t>bancos de pruebas de componentes o motores   mtto motores</t>
  </si>
  <si>
    <t>70171704   31171519</t>
  </si>
  <si>
    <t>servicios de  mantenimiento o administración  de estaciones de bombeo   mtto bombas   carcasas o pedestales de rodamientos   mtto bombas</t>
  </si>
  <si>
    <t>12161503   41104201</t>
  </si>
  <si>
    <t>kits de reactivos   reactivos de purificación del agua</t>
  </si>
  <si>
    <t>43231500    43231508    43231513</t>
  </si>
  <si>
    <t>software has sql, actualización y mantenimiento software comercial</t>
  </si>
  <si>
    <t>Servicios de internet   Proveedor de servicio de correo electrónico</t>
  </si>
  <si>
    <t>Servicios de alquiler o arrendamiento de licencias de software de computador   Servicio de licencias del software del computador</t>
  </si>
  <si>
    <t>suministro de materiales de arrastre y agregados (recebo arena gravilla)</t>
  </si>
  <si>
    <t>direccion tecnica operativa jefe recursos fisicos</t>
  </si>
  <si>
    <t>Servicios de verificación de desastres o contingencias   Transporte de agua carrotanque</t>
  </si>
  <si>
    <t>Servicio de revestimiento en plástico para estructuras de concreto   Fugas PTAP   Adecuación y/o obras para mejoras de fugas dentro de la PTAP   Reforzamiento Estructural de unidades PTAP</t>
  </si>
  <si>
    <t>Servicios de Todero   Cambio de falsos fondos y lechos filtrantes    PTAP Filtros 6 y 7   Mantenimiento de las valvulas de entrada y salida de la PTAP</t>
  </si>
  <si>
    <t>Mantenimiento y calibracionde equipos   Equipos de laboratorio</t>
  </si>
  <si>
    <t>Transformadores de distribución de potencia   Mantenimiento</t>
  </si>
  <si>
    <t>46181500 46181600 46181700 46181800 46181900 46182000 46182300 55121700</t>
  </si>
  <si>
    <t xml:space="preserve">56101700 56111500 56112100 </t>
  </si>
  <si>
    <t xml:space="preserve">27111500 27111600 27111700 27111800 27111900 27112000 27112100 27112200 27112700 30102400 30103600 30111500 30111600 30131500 30131600 30151500 30151800 40141700 </t>
  </si>
  <si>
    <t>31151500 31162800</t>
  </si>
  <si>
    <t>30101500 30102400 31161500 31161600 31161700 31161800 31162800 31211500 31211600 31211700</t>
  </si>
  <si>
    <t>15121500 15121900</t>
  </si>
  <si>
    <t>78102201 80141800</t>
  </si>
  <si>
    <t>80141700   80151500</t>
  </si>
  <si>
    <t>432121 00 44103103</t>
  </si>
  <si>
    <t>811121 00 81112102</t>
  </si>
  <si>
    <t>81112500  81112501</t>
  </si>
  <si>
    <t>30111800 30121700</t>
  </si>
  <si>
    <t>Observación</t>
  </si>
  <si>
    <t>48.000.000.oo</t>
  </si>
  <si>
    <t>9.984.000.oo
23.296.000.oo</t>
  </si>
  <si>
    <t>6.656.000.oo</t>
  </si>
  <si>
    <t>Tiene fecha estimada para inicio del proceso de contratacion el mes de noviembre/2019</t>
  </si>
  <si>
    <t>9.937.392.oo</t>
  </si>
  <si>
    <t>20.156.331.oo</t>
  </si>
  <si>
    <t>4.396.599.oo</t>
  </si>
  <si>
    <t>13.189.793.oo</t>
  </si>
  <si>
    <t>10.000.000.oo</t>
  </si>
  <si>
    <t>1.872.000.oo</t>
  </si>
  <si>
    <t>4.001.733.oo</t>
  </si>
  <si>
    <t>12.442.683.oo</t>
  </si>
  <si>
    <t>176.880.000.oo</t>
  </si>
  <si>
    <t>1.066.440.oo</t>
  </si>
  <si>
    <t>54.000.000.oo</t>
  </si>
  <si>
    <t>158.160.000.oo</t>
  </si>
  <si>
    <t>62.089.583.oo</t>
  </si>
  <si>
    <t>166.532.535.oo</t>
  </si>
  <si>
    <t>25.000.000.oo</t>
  </si>
  <si>
    <t>49.000.000.oo</t>
  </si>
  <si>
    <t>Se proyecta realizar un nuevo contrato despues del mes de octubre</t>
  </si>
  <si>
    <t>Se proyecta contratacion para mes de octubre</t>
  </si>
  <si>
    <t>7.469.000.oo</t>
  </si>
  <si>
    <t>3.735.467.oo</t>
  </si>
  <si>
    <t>3.708.300.oo</t>
  </si>
  <si>
    <t>1.854.373.oo</t>
  </si>
  <si>
    <t>3.948.147.oo</t>
  </si>
  <si>
    <t>5.946.134.oo</t>
  </si>
  <si>
    <t>26.973.000.oo</t>
  </si>
  <si>
    <t>25.798.340.oo</t>
  </si>
  <si>
    <t>37.928.832.oo</t>
  </si>
  <si>
    <t>109.330.000.oo</t>
  </si>
  <si>
    <t>7.940.oo</t>
  </si>
  <si>
    <t>23.640.000.oo</t>
  </si>
  <si>
    <t>9.200.136.oo</t>
  </si>
  <si>
    <t>2.000.000.oo</t>
  </si>
  <si>
    <t>8.000.000.oo</t>
  </si>
  <si>
    <t>36.970.000.oo</t>
  </si>
  <si>
    <t>10.245.580.oo</t>
  </si>
  <si>
    <t>33.046.907.oo</t>
  </si>
  <si>
    <t>127.539.824.oo</t>
  </si>
  <si>
    <t>302.331.000.oo</t>
  </si>
  <si>
    <t>14.680.oo</t>
  </si>
  <si>
    <t>28.834.890.oo</t>
  </si>
  <si>
    <t>3.026.550.oo</t>
  </si>
  <si>
    <t>24.130.000.oo</t>
  </si>
  <si>
    <t>24.517.040.oo</t>
  </si>
  <si>
    <t>61.000.000.oo</t>
  </si>
  <si>
    <t>100.937.760.oo</t>
  </si>
  <si>
    <t>7.300.000.oo</t>
  </si>
  <si>
    <t>2.338.096.oo</t>
  </si>
  <si>
    <t>15.435.000.oo</t>
  </si>
  <si>
    <t>565.000.oo</t>
  </si>
  <si>
    <t>27.361.oo</t>
  </si>
  <si>
    <t>472.639.oo</t>
  </si>
  <si>
    <t>28.500.000.oo</t>
  </si>
  <si>
    <t>76.000.000.oo</t>
  </si>
  <si>
    <t>115.752.000.oo</t>
  </si>
  <si>
    <t>77.500.000.oo</t>
  </si>
  <si>
    <t>60.264.173.oo</t>
  </si>
  <si>
    <t>19.451.000.oo</t>
  </si>
  <si>
    <t>17.049.000.oo</t>
  </si>
  <si>
    <t>28.560.000.oo       14.280.000.oo</t>
  </si>
  <si>
    <t>Se le redujo presupuesto por un valor de $31.802.500</t>
  </si>
  <si>
    <t>Saldo Disponible en Presupuesto</t>
  </si>
  <si>
    <t>Valor Contratado</t>
  </si>
  <si>
    <t>Se reprograma la fecha estimada para iniciar este proceso y se deja previsto para el mes de noviembre</t>
  </si>
  <si>
    <t>Se proyecta realizar Otrosi en el segundo semestre de la vigencia 2019</t>
  </si>
  <si>
    <t xml:space="preserve">Sin observaciones </t>
  </si>
  <si>
    <t>Se Realizo Otro si con traslado presupuestal del rubro de honorarios administrativos y se prevee una adicion presupuestal para el segundo semestre de 2019 por valor de $11.000.000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</si>
</sst>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_-&quot;$&quot;* #,##0_-;\-&quot;$&quot;* #,##0_-;_-&quot;$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 quotePrefix="1">
      <alignment wrapText="1"/>
    </xf>
    <xf numFmtId="14" fontId="0" fillId="0" borderId="12" xfId="0" applyNumberFormat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22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168" fontId="22" fillId="33" borderId="16" xfId="53" applyFont="1" applyFill="1" applyBorder="1" applyAlignment="1">
      <alignment horizontal="center" vertical="center" wrapText="1"/>
    </xf>
    <xf numFmtId="0" fontId="22" fillId="33" borderId="14" xfId="57" applyFont="1" applyFill="1" applyBorder="1" applyAlignment="1">
      <alignment horizontal="center" vertical="center" wrapText="1"/>
      <protection/>
    </xf>
    <xf numFmtId="0" fontId="22" fillId="33" borderId="16" xfId="57" applyFont="1" applyFill="1" applyBorder="1" applyAlignment="1">
      <alignment horizontal="left" vertical="center" wrapText="1"/>
      <protection/>
    </xf>
    <xf numFmtId="168" fontId="0" fillId="33" borderId="16" xfId="53" applyFont="1" applyFill="1" applyBorder="1" applyAlignment="1">
      <alignment horizontal="center" vertical="center"/>
    </xf>
    <xf numFmtId="168" fontId="0" fillId="33" borderId="16" xfId="53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9" fillId="23" borderId="17" xfId="39" applyFont="1" applyBorder="1" applyAlignment="1">
      <alignment horizontal="center" wrapText="1"/>
    </xf>
    <xf numFmtId="0" fontId="29" fillId="23" borderId="18" xfId="39" applyFont="1" applyBorder="1" applyAlignment="1">
      <alignment horizontal="center" wrapText="1"/>
    </xf>
    <xf numFmtId="0" fontId="29" fillId="23" borderId="19" xfId="39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22" fillId="0" borderId="21" xfId="57" applyFont="1" applyFill="1" applyBorder="1" applyAlignment="1">
      <alignment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/>
    </xf>
    <xf numFmtId="3" fontId="22" fillId="33" borderId="16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left" vertical="center" wrapText="1"/>
    </xf>
    <xf numFmtId="17" fontId="0" fillId="33" borderId="23" xfId="0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7" fontId="0" fillId="33" borderId="16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" fontId="0" fillId="33" borderId="21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23" borderId="17" xfId="39" applyFont="1" applyBorder="1" applyAlignment="1">
      <alignment horizontal="center" vertical="center" wrapText="1"/>
    </xf>
    <xf numFmtId="0" fontId="29" fillId="23" borderId="18" xfId="39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23" borderId="19" xfId="39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8" fontId="1" fillId="33" borderId="16" xfId="53" applyFont="1" applyFill="1" applyBorder="1" applyAlignment="1">
      <alignment horizontal="center" vertical="center"/>
    </xf>
    <xf numFmtId="168" fontId="22" fillId="33" borderId="16" xfId="53" applyFont="1" applyFill="1" applyBorder="1" applyAlignment="1">
      <alignment horizontal="center" vertical="center"/>
    </xf>
    <xf numFmtId="168" fontId="0" fillId="0" borderId="16" xfId="53" applyFont="1" applyBorder="1" applyAlignment="1">
      <alignment horizontal="center" vertical="center" wrapText="1"/>
    </xf>
    <xf numFmtId="168" fontId="0" fillId="33" borderId="16" xfId="53" applyFont="1" applyFill="1" applyBorder="1" applyAlignment="1">
      <alignment horizontal="center" vertical="center" wrapText="1"/>
    </xf>
    <xf numFmtId="168" fontId="0" fillId="0" borderId="16" xfId="53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68" fontId="0" fillId="33" borderId="23" xfId="53" applyFont="1" applyFill="1" applyBorder="1" applyAlignment="1">
      <alignment horizontal="center" vertical="center" wrapText="1"/>
    </xf>
    <xf numFmtId="17" fontId="0" fillId="33" borderId="25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10" xfId="0" applyBorder="1" applyAlignment="1">
      <alignment horizontal="justify" wrapText="1"/>
    </xf>
    <xf numFmtId="172" fontId="0" fillId="0" borderId="10" xfId="0" applyNumberForma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31" fillId="0" borderId="10" xfId="46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1" fillId="0" borderId="10" xfId="46" applyBorder="1" applyAlignment="1" quotePrefix="1">
      <alignment horizontal="left" wrapText="1"/>
    </xf>
    <xf numFmtId="168" fontId="0" fillId="0" borderId="22" xfId="53" applyBorder="1" applyAlignment="1">
      <alignment horizontal="center" vertical="center" wrapText="1"/>
    </xf>
    <xf numFmtId="170" fontId="22" fillId="33" borderId="22" xfId="52" applyFont="1" applyFill="1" applyBorder="1" applyAlignment="1">
      <alignment horizontal="center"/>
    </xf>
    <xf numFmtId="170" fontId="22" fillId="0" borderId="16" xfId="52" applyFont="1" applyBorder="1" applyAlignment="1">
      <alignment horizontal="center" wrapText="1"/>
    </xf>
    <xf numFmtId="170" fontId="22" fillId="34" borderId="18" xfId="52" applyFont="1" applyFill="1" applyBorder="1" applyAlignment="1">
      <alignment horizontal="center" vertical="center" wrapText="1"/>
    </xf>
    <xf numFmtId="0" fontId="22" fillId="34" borderId="18" xfId="39" applyFont="1" applyFill="1" applyBorder="1" applyAlignment="1">
      <alignment horizontal="center" vertical="center" wrapText="1"/>
    </xf>
    <xf numFmtId="170" fontId="22" fillId="0" borderId="21" xfId="52" applyFont="1" applyBorder="1" applyAlignment="1">
      <alignment horizontal="center" wrapText="1"/>
    </xf>
    <xf numFmtId="0" fontId="22" fillId="0" borderId="21" xfId="0" applyFont="1" applyBorder="1" applyAlignment="1">
      <alignment wrapText="1"/>
    </xf>
    <xf numFmtId="0" fontId="22" fillId="33" borderId="16" xfId="0" applyFont="1" applyFill="1" applyBorder="1" applyAlignment="1">
      <alignment horizontal="left" vertical="center" wrapText="1"/>
    </xf>
    <xf numFmtId="0" fontId="22" fillId="33" borderId="16" xfId="0" applyFont="1" applyFill="1" applyBorder="1" applyAlignment="1">
      <alignment wrapText="1"/>
    </xf>
    <xf numFmtId="170" fontId="22" fillId="0" borderId="16" xfId="52" applyFont="1" applyBorder="1" applyAlignment="1">
      <alignment horizontal="center" vertical="center" wrapText="1"/>
    </xf>
    <xf numFmtId="0" fontId="22" fillId="33" borderId="16" xfId="0" applyFont="1" applyFill="1" applyBorder="1" applyAlignment="1">
      <alignment vertical="center" wrapText="1"/>
    </xf>
    <xf numFmtId="170" fontId="22" fillId="33" borderId="16" xfId="52" applyFont="1" applyFill="1" applyBorder="1" applyAlignment="1">
      <alignment horizontal="center" wrapText="1"/>
    </xf>
    <xf numFmtId="170" fontId="22" fillId="33" borderId="16" xfId="52" applyFont="1" applyFill="1" applyBorder="1" applyAlignment="1">
      <alignment horizontal="center"/>
    </xf>
    <xf numFmtId="0" fontId="22" fillId="33" borderId="22" xfId="0" applyFont="1" applyFill="1" applyBorder="1" applyAlignment="1">
      <alignment horizontal="left" vertical="center" wrapText="1"/>
    </xf>
    <xf numFmtId="170" fontId="22" fillId="34" borderId="18" xfId="52" applyFont="1" applyFill="1" applyBorder="1" applyAlignment="1">
      <alignment horizontal="right" vertical="center" wrapText="1"/>
    </xf>
    <xf numFmtId="170" fontId="22" fillId="0" borderId="21" xfId="52" applyFont="1" applyBorder="1" applyAlignment="1">
      <alignment horizontal="right" wrapText="1"/>
    </xf>
    <xf numFmtId="170" fontId="22" fillId="0" borderId="16" xfId="52" applyFont="1" applyBorder="1" applyAlignment="1">
      <alignment horizontal="right" wrapText="1"/>
    </xf>
    <xf numFmtId="170" fontId="22" fillId="0" borderId="16" xfId="52" applyFont="1" applyBorder="1" applyAlignment="1">
      <alignment horizontal="right" vertical="center" wrapText="1"/>
    </xf>
    <xf numFmtId="170" fontId="22" fillId="33" borderId="16" xfId="52" applyFont="1" applyFill="1" applyBorder="1" applyAlignment="1">
      <alignment horizontal="right" wrapText="1"/>
    </xf>
    <xf numFmtId="170" fontId="22" fillId="33" borderId="16" xfId="52" applyFont="1" applyFill="1" applyBorder="1" applyAlignment="1">
      <alignment horizontal="right"/>
    </xf>
    <xf numFmtId="170" fontId="22" fillId="33" borderId="22" xfId="52" applyFont="1" applyFill="1" applyBorder="1" applyAlignment="1">
      <alignment horizontal="right"/>
    </xf>
    <xf numFmtId="170" fontId="0" fillId="0" borderId="0" xfId="52" applyFont="1" applyFill="1" applyAlignment="1">
      <alignment horizontal="right" wrapText="1"/>
    </xf>
    <xf numFmtId="170" fontId="0" fillId="0" borderId="0" xfId="52" applyFont="1" applyFill="1" applyAlignment="1">
      <alignment horizontal="right" vertical="center" wrapText="1"/>
    </xf>
    <xf numFmtId="170" fontId="0" fillId="0" borderId="0" xfId="52" applyFont="1" applyAlignment="1">
      <alignment horizontal="right"/>
    </xf>
    <xf numFmtId="172" fontId="0" fillId="33" borderId="10" xfId="0" applyNumberFormat="1" applyFill="1" applyBorder="1" applyAlignment="1">
      <alignment wrapText="1"/>
    </xf>
    <xf numFmtId="0" fontId="0" fillId="0" borderId="26" xfId="0" applyFill="1" applyBorder="1" applyAlignment="1">
      <alignment horizontal="justify" vertical="center" wrapText="1"/>
    </xf>
    <xf numFmtId="0" fontId="0" fillId="0" borderId="27" xfId="0" applyFill="1" applyBorder="1" applyAlignment="1">
      <alignment horizontal="justify" vertical="center" wrapText="1"/>
    </xf>
    <xf numFmtId="0" fontId="0" fillId="0" borderId="28" xfId="0" applyFill="1" applyBorder="1" applyAlignment="1">
      <alignment horizontal="justify" vertical="center" wrapText="1"/>
    </xf>
    <xf numFmtId="0" fontId="0" fillId="0" borderId="29" xfId="0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30" xfId="0" applyFill="1" applyBorder="1" applyAlignment="1">
      <alignment horizontal="justify" vertical="center" wrapText="1"/>
    </xf>
    <xf numFmtId="0" fontId="0" fillId="0" borderId="31" xfId="0" applyFill="1" applyBorder="1" applyAlignment="1">
      <alignment horizontal="justify" vertical="center" wrapText="1"/>
    </xf>
    <xf numFmtId="0" fontId="0" fillId="0" borderId="32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40" fillId="0" borderId="34" xfId="0" applyFont="1" applyFill="1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Moneda 3" xfId="54"/>
    <cellStyle name="Neutral" xfId="55"/>
    <cellStyle name="Normal 3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puflan.com.co/" TargetMode="External" /><Relationship Id="rId2" Type="http://schemas.openxmlformats.org/officeDocument/2006/relationships/hyperlink" Target="mailto:gerencia@espuflan.com.c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5"/>
  <sheetViews>
    <sheetView tabSelected="1" zoomScale="60" zoomScaleNormal="60" zoomScalePageLayoutView="80" workbookViewId="0" topLeftCell="A1">
      <selection activeCell="A14" sqref="A14"/>
    </sheetView>
  </sheetViews>
  <sheetFormatPr defaultColWidth="10.8515625" defaultRowHeight="15"/>
  <cols>
    <col min="1" max="1" width="14.57421875" style="0" customWidth="1"/>
    <col min="2" max="2" width="25.7109375" style="8" customWidth="1"/>
    <col min="3" max="3" width="67.8515625" style="1" customWidth="1"/>
    <col min="4" max="5" width="15.140625" style="8" customWidth="1"/>
    <col min="6" max="6" width="17.421875" style="8" customWidth="1"/>
    <col min="7" max="7" width="10.8515625" style="8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8.28125" style="7" customWidth="1"/>
    <col min="14" max="14" width="21.7109375" style="112" customWidth="1"/>
    <col min="15" max="15" width="39.8515625" style="7" customWidth="1"/>
    <col min="16" max="16384" width="10.8515625" style="7" customWidth="1"/>
  </cols>
  <sheetData>
    <row r="2" ht="15">
      <c r="B2" s="10" t="s">
        <v>20</v>
      </c>
    </row>
    <row r="3" ht="15">
      <c r="B3" s="10"/>
    </row>
    <row r="4" ht="15.75" thickBot="1">
      <c r="B4" s="10" t="s">
        <v>0</v>
      </c>
    </row>
    <row r="5" spans="2:9" ht="15">
      <c r="B5" s="11" t="s">
        <v>1</v>
      </c>
      <c r="C5" s="3" t="s">
        <v>113</v>
      </c>
      <c r="F5" s="116" t="s">
        <v>27</v>
      </c>
      <c r="G5" s="117"/>
      <c r="H5" s="117"/>
      <c r="I5" s="118"/>
    </row>
    <row r="6" spans="2:9" ht="15">
      <c r="B6" s="12" t="s">
        <v>2</v>
      </c>
      <c r="C6" s="2" t="s">
        <v>114</v>
      </c>
      <c r="F6" s="119"/>
      <c r="G6" s="120"/>
      <c r="H6" s="120"/>
      <c r="I6" s="121"/>
    </row>
    <row r="7" spans="2:9" ht="15">
      <c r="B7" s="12" t="s">
        <v>3</v>
      </c>
      <c r="C7" s="4">
        <v>3183638151</v>
      </c>
      <c r="F7" s="119"/>
      <c r="G7" s="120"/>
      <c r="H7" s="120"/>
      <c r="I7" s="121"/>
    </row>
    <row r="8" spans="2:9" ht="15">
      <c r="B8" s="12" t="s">
        <v>16</v>
      </c>
      <c r="C8" s="90" t="s">
        <v>43</v>
      </c>
      <c r="F8" s="119"/>
      <c r="G8" s="120"/>
      <c r="H8" s="120"/>
      <c r="I8" s="121"/>
    </row>
    <row r="9" spans="2:9" ht="218.25" customHeight="1">
      <c r="B9" s="12" t="s">
        <v>19</v>
      </c>
      <c r="C9" s="84" t="s">
        <v>45</v>
      </c>
      <c r="F9" s="122"/>
      <c r="G9" s="123"/>
      <c r="H9" s="123"/>
      <c r="I9" s="124"/>
    </row>
    <row r="10" spans="2:9" ht="90">
      <c r="B10" s="12" t="s">
        <v>4</v>
      </c>
      <c r="C10" s="84" t="s">
        <v>46</v>
      </c>
      <c r="F10" s="16"/>
      <c r="G10" s="16"/>
      <c r="H10" s="7"/>
      <c r="I10" s="7"/>
    </row>
    <row r="11" spans="1:14" s="15" customFormat="1" ht="27" customHeight="1">
      <c r="A11" s="65"/>
      <c r="B11" s="86" t="s">
        <v>5</v>
      </c>
      <c r="C11" s="87" t="s">
        <v>44</v>
      </c>
      <c r="D11" s="88"/>
      <c r="E11" s="88"/>
      <c r="F11" s="116" t="s">
        <v>26</v>
      </c>
      <c r="G11" s="117"/>
      <c r="H11" s="117"/>
      <c r="I11" s="118"/>
      <c r="J11" s="89"/>
      <c r="K11" s="89"/>
      <c r="L11" s="89"/>
      <c r="N11" s="113"/>
    </row>
    <row r="12" spans="2:9" ht="19.5" customHeight="1">
      <c r="B12" s="12" t="s">
        <v>23</v>
      </c>
      <c r="C12" s="115">
        <v>3299967186</v>
      </c>
      <c r="F12" s="119"/>
      <c r="G12" s="120"/>
      <c r="H12" s="120"/>
      <c r="I12" s="121"/>
    </row>
    <row r="13" spans="2:9" ht="30">
      <c r="B13" s="12" t="s">
        <v>24</v>
      </c>
      <c r="C13" s="85" t="s">
        <v>37</v>
      </c>
      <c r="F13" s="119"/>
      <c r="G13" s="120"/>
      <c r="H13" s="120"/>
      <c r="I13" s="121"/>
    </row>
    <row r="14" spans="2:9" ht="30">
      <c r="B14" s="12" t="s">
        <v>25</v>
      </c>
      <c r="C14" s="85" t="s">
        <v>37</v>
      </c>
      <c r="F14" s="119"/>
      <c r="G14" s="120"/>
      <c r="H14" s="120"/>
      <c r="I14" s="121"/>
    </row>
    <row r="15" spans="2:9" ht="30.75" thickBot="1">
      <c r="B15" s="13" t="s">
        <v>18</v>
      </c>
      <c r="C15" s="5">
        <v>43676</v>
      </c>
      <c r="F15" s="122"/>
      <c r="G15" s="123"/>
      <c r="H15" s="123"/>
      <c r="I15" s="124"/>
    </row>
    <row r="17" spans="2:15" ht="15.75" thickBot="1">
      <c r="B17" s="10" t="s">
        <v>15</v>
      </c>
      <c r="M17" s="125"/>
      <c r="N17" s="125"/>
      <c r="O17" s="125"/>
    </row>
    <row r="18" spans="1:15" s="70" customFormat="1" ht="75" customHeight="1" thickBot="1">
      <c r="A18" s="68"/>
      <c r="B18" s="66" t="s">
        <v>28</v>
      </c>
      <c r="C18" s="67" t="s">
        <v>6</v>
      </c>
      <c r="D18" s="67" t="s">
        <v>17</v>
      </c>
      <c r="E18" s="67" t="s">
        <v>7</v>
      </c>
      <c r="F18" s="67" t="s">
        <v>8</v>
      </c>
      <c r="G18" s="67" t="s">
        <v>9</v>
      </c>
      <c r="H18" s="67" t="s">
        <v>10</v>
      </c>
      <c r="I18" s="67" t="s">
        <v>11</v>
      </c>
      <c r="J18" s="67" t="s">
        <v>12</v>
      </c>
      <c r="K18" s="67" t="s">
        <v>13</v>
      </c>
      <c r="L18" s="69" t="s">
        <v>14</v>
      </c>
      <c r="M18" s="94" t="s">
        <v>227</v>
      </c>
      <c r="N18" s="105" t="s">
        <v>226</v>
      </c>
      <c r="O18" s="95" t="s">
        <v>161</v>
      </c>
    </row>
    <row r="19" spans="2:15" ht="30">
      <c r="B19" s="47" t="s">
        <v>108</v>
      </c>
      <c r="C19" s="48" t="s">
        <v>95</v>
      </c>
      <c r="D19" s="49">
        <v>43466</v>
      </c>
      <c r="E19" s="43" t="s">
        <v>32</v>
      </c>
      <c r="F19" s="50" t="s">
        <v>51</v>
      </c>
      <c r="G19" s="50" t="s">
        <v>31</v>
      </c>
      <c r="H19" s="79">
        <v>48000000</v>
      </c>
      <c r="I19" s="79">
        <v>48000000</v>
      </c>
      <c r="J19" s="50" t="s">
        <v>29</v>
      </c>
      <c r="K19" s="50" t="s">
        <v>30</v>
      </c>
      <c r="L19" s="51" t="s">
        <v>52</v>
      </c>
      <c r="M19" s="96" t="s">
        <v>162</v>
      </c>
      <c r="N19" s="106">
        <v>0</v>
      </c>
      <c r="O19" s="97" t="s">
        <v>230</v>
      </c>
    </row>
    <row r="20" spans="2:15" ht="30">
      <c r="B20" s="45" t="s">
        <v>109</v>
      </c>
      <c r="C20" s="44" t="s">
        <v>96</v>
      </c>
      <c r="D20" s="63">
        <v>43466</v>
      </c>
      <c r="E20" s="43" t="s">
        <v>32</v>
      </c>
      <c r="F20" s="43" t="s">
        <v>51</v>
      </c>
      <c r="G20" s="64" t="s">
        <v>31</v>
      </c>
      <c r="H20" s="74">
        <v>39936000</v>
      </c>
      <c r="I20" s="24">
        <v>39936000</v>
      </c>
      <c r="J20" s="64" t="s">
        <v>29</v>
      </c>
      <c r="K20" s="64" t="s">
        <v>30</v>
      </c>
      <c r="L20" s="46" t="s">
        <v>52</v>
      </c>
      <c r="M20" s="93" t="s">
        <v>163</v>
      </c>
      <c r="N20" s="107" t="s">
        <v>164</v>
      </c>
      <c r="O20" s="97" t="s">
        <v>230</v>
      </c>
    </row>
    <row r="21" spans="2:15" ht="45">
      <c r="B21" s="45">
        <v>93141808</v>
      </c>
      <c r="C21" s="44" t="s">
        <v>58</v>
      </c>
      <c r="D21" s="63">
        <v>43770</v>
      </c>
      <c r="E21" s="43" t="s">
        <v>35</v>
      </c>
      <c r="F21" s="43" t="s">
        <v>51</v>
      </c>
      <c r="G21" s="64" t="s">
        <v>31</v>
      </c>
      <c r="H21" s="24">
        <v>7415252</v>
      </c>
      <c r="I21" s="24">
        <v>7415252</v>
      </c>
      <c r="J21" s="64" t="s">
        <v>29</v>
      </c>
      <c r="K21" s="64" t="s">
        <v>30</v>
      </c>
      <c r="L21" s="46" t="s">
        <v>52</v>
      </c>
      <c r="M21" s="93"/>
      <c r="N21" s="107"/>
      <c r="O21" s="98" t="s">
        <v>165</v>
      </c>
    </row>
    <row r="22" spans="2:15" ht="30">
      <c r="B22" s="45">
        <v>80111600</v>
      </c>
      <c r="C22" s="44" t="s">
        <v>59</v>
      </c>
      <c r="D22" s="63" t="s">
        <v>115</v>
      </c>
      <c r="E22" s="43" t="s">
        <v>32</v>
      </c>
      <c r="F22" s="43" t="s">
        <v>51</v>
      </c>
      <c r="G22" s="64" t="s">
        <v>31</v>
      </c>
      <c r="H22" s="24">
        <v>30093723.087120004</v>
      </c>
      <c r="I22" s="24">
        <v>30093723.087120004</v>
      </c>
      <c r="J22" s="64" t="s">
        <v>29</v>
      </c>
      <c r="K22" s="64" t="s">
        <v>30</v>
      </c>
      <c r="L22" s="46" t="s">
        <v>52</v>
      </c>
      <c r="M22" s="93" t="s">
        <v>166</v>
      </c>
      <c r="N22" s="107" t="s">
        <v>167</v>
      </c>
      <c r="O22" s="97" t="s">
        <v>230</v>
      </c>
    </row>
    <row r="23" spans="2:15" ht="30">
      <c r="B23" s="45">
        <v>80111600</v>
      </c>
      <c r="C23" s="44" t="s">
        <v>60</v>
      </c>
      <c r="D23" s="63">
        <v>43466</v>
      </c>
      <c r="E23" s="43" t="s">
        <v>32</v>
      </c>
      <c r="F23" s="43" t="s">
        <v>51</v>
      </c>
      <c r="G23" s="64" t="s">
        <v>31</v>
      </c>
      <c r="H23" s="24">
        <v>12480000</v>
      </c>
      <c r="I23" s="24">
        <v>12480000</v>
      </c>
      <c r="J23" s="64" t="s">
        <v>29</v>
      </c>
      <c r="K23" s="64" t="s">
        <v>30</v>
      </c>
      <c r="L23" s="46" t="s">
        <v>53</v>
      </c>
      <c r="M23" s="93"/>
      <c r="N23" s="107"/>
      <c r="O23" s="97" t="s">
        <v>230</v>
      </c>
    </row>
    <row r="24" spans="1:15" s="15" customFormat="1" ht="75">
      <c r="A24"/>
      <c r="B24" s="45">
        <v>81101500</v>
      </c>
      <c r="C24" s="44" t="s">
        <v>61</v>
      </c>
      <c r="D24" s="63">
        <v>43466</v>
      </c>
      <c r="E24" s="43" t="s">
        <v>36</v>
      </c>
      <c r="F24" s="43" t="s">
        <v>51</v>
      </c>
      <c r="G24" s="64" t="s">
        <v>31</v>
      </c>
      <c r="H24" s="74">
        <v>43982400</v>
      </c>
      <c r="I24" s="74">
        <v>43982400</v>
      </c>
      <c r="J24" s="64" t="s">
        <v>29</v>
      </c>
      <c r="K24" s="64" t="s">
        <v>30</v>
      </c>
      <c r="L24" s="46" t="s">
        <v>53</v>
      </c>
      <c r="M24" s="100" t="s">
        <v>224</v>
      </c>
      <c r="N24" s="108">
        <f>+(29702400+14280000)-28560000-14280000</f>
        <v>1142400</v>
      </c>
      <c r="O24" s="101" t="s">
        <v>231</v>
      </c>
    </row>
    <row r="25" spans="1:15" s="15" customFormat="1" ht="30">
      <c r="A25"/>
      <c r="B25" s="45" t="s">
        <v>110</v>
      </c>
      <c r="C25" s="44" t="s">
        <v>62</v>
      </c>
      <c r="D25" s="63">
        <v>43466</v>
      </c>
      <c r="E25" s="43" t="s">
        <v>32</v>
      </c>
      <c r="F25" s="43" t="s">
        <v>51</v>
      </c>
      <c r="G25" s="64" t="s">
        <v>31</v>
      </c>
      <c r="H25" s="24">
        <v>17586391.68</v>
      </c>
      <c r="I25" s="24">
        <v>17586391.68</v>
      </c>
      <c r="J25" s="64" t="s">
        <v>29</v>
      </c>
      <c r="K25" s="64" t="s">
        <v>30</v>
      </c>
      <c r="L25" s="46" t="s">
        <v>52</v>
      </c>
      <c r="M25" s="100" t="s">
        <v>168</v>
      </c>
      <c r="N25" s="108" t="s">
        <v>169</v>
      </c>
      <c r="O25" s="97" t="s">
        <v>230</v>
      </c>
    </row>
    <row r="26" spans="1:15" s="15" customFormat="1" ht="60">
      <c r="A26"/>
      <c r="B26" s="45" t="s">
        <v>112</v>
      </c>
      <c r="C26" s="44" t="s">
        <v>116</v>
      </c>
      <c r="D26" s="63">
        <v>43586</v>
      </c>
      <c r="E26" s="43" t="s">
        <v>33</v>
      </c>
      <c r="F26" s="43" t="s">
        <v>51</v>
      </c>
      <c r="G26" s="64" t="s">
        <v>31</v>
      </c>
      <c r="H26" s="24">
        <f>5561820+31243500</f>
        <v>36805320</v>
      </c>
      <c r="I26" s="24">
        <v>5561820</v>
      </c>
      <c r="J26" s="64" t="s">
        <v>29</v>
      </c>
      <c r="K26" s="64" t="s">
        <v>30</v>
      </c>
      <c r="L26" s="46" t="s">
        <v>52</v>
      </c>
      <c r="M26" s="100"/>
      <c r="N26" s="108"/>
      <c r="O26" s="101" t="s">
        <v>228</v>
      </c>
    </row>
    <row r="27" spans="1:15" s="15" customFormat="1" ht="30">
      <c r="A27"/>
      <c r="B27" s="45">
        <v>93141500</v>
      </c>
      <c r="C27" s="44" t="s">
        <v>100</v>
      </c>
      <c r="D27" s="63">
        <v>43617</v>
      </c>
      <c r="E27" s="43" t="s">
        <v>32</v>
      </c>
      <c r="F27" s="43" t="s">
        <v>51</v>
      </c>
      <c r="G27" s="64" t="s">
        <v>31</v>
      </c>
      <c r="H27" s="20">
        <v>5000000</v>
      </c>
      <c r="I27" s="20">
        <v>5000000</v>
      </c>
      <c r="J27" s="64" t="s">
        <v>29</v>
      </c>
      <c r="K27" s="64" t="s">
        <v>30</v>
      </c>
      <c r="L27" s="46" t="s">
        <v>52</v>
      </c>
      <c r="M27" s="100"/>
      <c r="N27" s="108"/>
      <c r="O27" s="97" t="s">
        <v>230</v>
      </c>
    </row>
    <row r="28" spans="1:15" s="15" customFormat="1" ht="30">
      <c r="A28"/>
      <c r="B28" s="45" t="s">
        <v>155</v>
      </c>
      <c r="C28" s="44" t="s">
        <v>63</v>
      </c>
      <c r="D28" s="63">
        <v>43497</v>
      </c>
      <c r="E28" s="43" t="s">
        <v>32</v>
      </c>
      <c r="F28" s="43" t="s">
        <v>51</v>
      </c>
      <c r="G28" s="64" t="s">
        <v>31</v>
      </c>
      <c r="H28" s="24">
        <v>11872000</v>
      </c>
      <c r="I28" s="24">
        <v>11872000</v>
      </c>
      <c r="J28" s="64" t="s">
        <v>29</v>
      </c>
      <c r="K28" s="64" t="s">
        <v>30</v>
      </c>
      <c r="L28" s="46" t="s">
        <v>52</v>
      </c>
      <c r="M28" s="100" t="s">
        <v>170</v>
      </c>
      <c r="N28" s="108" t="s">
        <v>171</v>
      </c>
      <c r="O28" s="97" t="s">
        <v>230</v>
      </c>
    </row>
    <row r="29" spans="2:15" ht="45">
      <c r="B29" s="45">
        <v>85122200</v>
      </c>
      <c r="C29" s="44" t="s">
        <v>98</v>
      </c>
      <c r="D29" s="63">
        <v>43497</v>
      </c>
      <c r="E29" s="43" t="s">
        <v>47</v>
      </c>
      <c r="F29" s="43" t="s">
        <v>51</v>
      </c>
      <c r="G29" s="64" t="s">
        <v>31</v>
      </c>
      <c r="H29" s="24">
        <f>2236500+7665000</f>
        <v>9901500</v>
      </c>
      <c r="I29" s="24">
        <v>2236500</v>
      </c>
      <c r="J29" s="64" t="s">
        <v>29</v>
      </c>
      <c r="K29" s="64" t="s">
        <v>30</v>
      </c>
      <c r="L29" s="46" t="s">
        <v>52</v>
      </c>
      <c r="M29" s="93"/>
      <c r="N29" s="107"/>
      <c r="O29" s="101" t="s">
        <v>228</v>
      </c>
    </row>
    <row r="30" spans="1:15" s="9" customFormat="1" ht="30">
      <c r="A30"/>
      <c r="B30" s="45">
        <v>80131500</v>
      </c>
      <c r="C30" s="44" t="s">
        <v>97</v>
      </c>
      <c r="D30" s="63">
        <v>43466</v>
      </c>
      <c r="E30" s="43" t="s">
        <v>32</v>
      </c>
      <c r="F30" s="43" t="s">
        <v>51</v>
      </c>
      <c r="G30" s="64" t="s">
        <v>31</v>
      </c>
      <c r="H30" s="24">
        <v>16444416</v>
      </c>
      <c r="I30" s="24">
        <v>16444416</v>
      </c>
      <c r="J30" s="64" t="s">
        <v>29</v>
      </c>
      <c r="K30" s="64" t="s">
        <v>30</v>
      </c>
      <c r="L30" s="46" t="s">
        <v>52</v>
      </c>
      <c r="M30" s="102" t="s">
        <v>172</v>
      </c>
      <c r="N30" s="109" t="s">
        <v>173</v>
      </c>
      <c r="O30" s="97" t="s">
        <v>230</v>
      </c>
    </row>
    <row r="31" spans="1:15" s="15" customFormat="1" ht="30">
      <c r="A31"/>
      <c r="B31" s="45">
        <v>86101700</v>
      </c>
      <c r="C31" s="44" t="s">
        <v>117</v>
      </c>
      <c r="D31" s="63">
        <v>43466</v>
      </c>
      <c r="E31" s="43" t="s">
        <v>32</v>
      </c>
      <c r="F31" s="43" t="s">
        <v>51</v>
      </c>
      <c r="G31" s="64" t="s">
        <v>31</v>
      </c>
      <c r="H31" s="20">
        <v>19200000</v>
      </c>
      <c r="I31" s="20">
        <v>19200000</v>
      </c>
      <c r="J31" s="64" t="s">
        <v>29</v>
      </c>
      <c r="K31" s="64" t="s">
        <v>30</v>
      </c>
      <c r="L31" s="46" t="s">
        <v>52</v>
      </c>
      <c r="M31" s="100"/>
      <c r="N31" s="108"/>
      <c r="O31" s="97" t="s">
        <v>230</v>
      </c>
    </row>
    <row r="32" spans="1:15" s="15" customFormat="1" ht="60">
      <c r="A32"/>
      <c r="B32" s="45" t="s">
        <v>149</v>
      </c>
      <c r="C32" s="44" t="s">
        <v>118</v>
      </c>
      <c r="D32" s="63">
        <v>43617</v>
      </c>
      <c r="E32" s="43" t="s">
        <v>33</v>
      </c>
      <c r="F32" s="43" t="s">
        <v>51</v>
      </c>
      <c r="G32" s="64" t="s">
        <v>31</v>
      </c>
      <c r="H32" s="20">
        <v>26168220</v>
      </c>
      <c r="I32" s="20">
        <v>26168220</v>
      </c>
      <c r="J32" s="64" t="s">
        <v>29</v>
      </c>
      <c r="K32" s="64" t="s">
        <v>30</v>
      </c>
      <c r="L32" s="46" t="s">
        <v>52</v>
      </c>
      <c r="M32" s="100"/>
      <c r="N32" s="108"/>
      <c r="O32" s="101" t="s">
        <v>228</v>
      </c>
    </row>
    <row r="33" spans="2:15" ht="30">
      <c r="B33" s="45">
        <v>92121500</v>
      </c>
      <c r="C33" s="44" t="s">
        <v>99</v>
      </c>
      <c r="D33" s="63">
        <v>43466</v>
      </c>
      <c r="E33" s="43" t="s">
        <v>32</v>
      </c>
      <c r="F33" s="43" t="s">
        <v>51</v>
      </c>
      <c r="G33" s="64" t="s">
        <v>31</v>
      </c>
      <c r="H33" s="24">
        <v>177946440</v>
      </c>
      <c r="I33" s="24">
        <v>177946440</v>
      </c>
      <c r="J33" s="64" t="s">
        <v>29</v>
      </c>
      <c r="K33" s="64" t="s">
        <v>30</v>
      </c>
      <c r="L33" s="46" t="s">
        <v>52</v>
      </c>
      <c r="M33" s="93" t="s">
        <v>174</v>
      </c>
      <c r="N33" s="107" t="s">
        <v>175</v>
      </c>
      <c r="O33" s="97" t="s">
        <v>230</v>
      </c>
    </row>
    <row r="34" spans="1:15" s="15" customFormat="1" ht="30">
      <c r="A34"/>
      <c r="B34" s="21" t="s">
        <v>119</v>
      </c>
      <c r="C34" s="22" t="s">
        <v>120</v>
      </c>
      <c r="D34" s="63">
        <v>43489</v>
      </c>
      <c r="E34" s="43" t="s">
        <v>32</v>
      </c>
      <c r="F34" s="43" t="s">
        <v>51</v>
      </c>
      <c r="G34" s="64" t="s">
        <v>31</v>
      </c>
      <c r="H34" s="24">
        <v>212160000</v>
      </c>
      <c r="I34" s="74">
        <v>212160000</v>
      </c>
      <c r="J34" s="64" t="s">
        <v>29</v>
      </c>
      <c r="K34" s="64" t="s">
        <v>30</v>
      </c>
      <c r="L34" s="46" t="s">
        <v>53</v>
      </c>
      <c r="M34" s="100" t="s">
        <v>176</v>
      </c>
      <c r="N34" s="108" t="s">
        <v>177</v>
      </c>
      <c r="O34" s="97" t="s">
        <v>230</v>
      </c>
    </row>
    <row r="35" spans="1:15" s="19" customFormat="1" ht="30">
      <c r="A35" s="18"/>
      <c r="B35" s="45">
        <v>76121600</v>
      </c>
      <c r="C35" s="53" t="s">
        <v>64</v>
      </c>
      <c r="D35" s="63">
        <v>43466</v>
      </c>
      <c r="E35" s="43" t="s">
        <v>32</v>
      </c>
      <c r="F35" s="43" t="s">
        <v>51</v>
      </c>
      <c r="G35" s="64" t="s">
        <v>31</v>
      </c>
      <c r="H35" s="24">
        <v>228622118</v>
      </c>
      <c r="I35" s="74">
        <v>228622118</v>
      </c>
      <c r="J35" s="64" t="s">
        <v>29</v>
      </c>
      <c r="K35" s="64" t="s">
        <v>30</v>
      </c>
      <c r="L35" s="46" t="s">
        <v>53</v>
      </c>
      <c r="M35" s="102" t="s">
        <v>178</v>
      </c>
      <c r="N35" s="109" t="s">
        <v>179</v>
      </c>
      <c r="O35" s="97" t="s">
        <v>230</v>
      </c>
    </row>
    <row r="36" spans="2:15" ht="30">
      <c r="B36" s="54">
        <v>25172500</v>
      </c>
      <c r="C36" s="53" t="s">
        <v>65</v>
      </c>
      <c r="D36" s="63">
        <v>43617</v>
      </c>
      <c r="E36" s="43" t="s">
        <v>33</v>
      </c>
      <c r="F36" s="43" t="s">
        <v>51</v>
      </c>
      <c r="G36" s="64" t="s">
        <v>31</v>
      </c>
      <c r="H36" s="24">
        <v>41375858</v>
      </c>
      <c r="I36" s="74">
        <v>41375858</v>
      </c>
      <c r="J36" s="64" t="s">
        <v>29</v>
      </c>
      <c r="K36" s="64" t="s">
        <v>30</v>
      </c>
      <c r="L36" s="46" t="s">
        <v>53</v>
      </c>
      <c r="M36" s="93">
        <v>13518500</v>
      </c>
      <c r="N36" s="107">
        <v>27857358</v>
      </c>
      <c r="O36" s="97" t="s">
        <v>230</v>
      </c>
    </row>
    <row r="37" spans="2:15" ht="30">
      <c r="B37" s="45">
        <v>78181500</v>
      </c>
      <c r="C37" s="44" t="s">
        <v>66</v>
      </c>
      <c r="D37" s="63">
        <v>43486</v>
      </c>
      <c r="E37" s="43" t="s">
        <v>32</v>
      </c>
      <c r="F37" s="43" t="s">
        <v>51</v>
      </c>
      <c r="G37" s="64" t="s">
        <v>31</v>
      </c>
      <c r="H37" s="24">
        <v>74000000</v>
      </c>
      <c r="I37" s="74">
        <v>74000000</v>
      </c>
      <c r="J37" s="64" t="s">
        <v>29</v>
      </c>
      <c r="K37" s="64" t="s">
        <v>30</v>
      </c>
      <c r="L37" s="46" t="s">
        <v>53</v>
      </c>
      <c r="M37" s="93" t="s">
        <v>180</v>
      </c>
      <c r="N37" s="107" t="s">
        <v>181</v>
      </c>
      <c r="O37" s="98" t="s">
        <v>182</v>
      </c>
    </row>
    <row r="38" spans="2:15" ht="30">
      <c r="B38" s="45">
        <v>72102900</v>
      </c>
      <c r="C38" s="44" t="s">
        <v>67</v>
      </c>
      <c r="D38" s="63">
        <v>43500</v>
      </c>
      <c r="E38" s="43" t="s">
        <v>34</v>
      </c>
      <c r="F38" s="43" t="s">
        <v>51</v>
      </c>
      <c r="G38" s="64" t="s">
        <v>31</v>
      </c>
      <c r="H38" s="24">
        <v>20000000</v>
      </c>
      <c r="I38" s="74">
        <v>20000000</v>
      </c>
      <c r="J38" s="64" t="s">
        <v>29</v>
      </c>
      <c r="K38" s="64" t="s">
        <v>30</v>
      </c>
      <c r="L38" s="46" t="s">
        <v>53</v>
      </c>
      <c r="M38" s="93"/>
      <c r="N38" s="107"/>
      <c r="O38" s="98" t="s">
        <v>183</v>
      </c>
    </row>
    <row r="39" spans="2:15" ht="45">
      <c r="B39" s="54">
        <v>47121700</v>
      </c>
      <c r="C39" s="53" t="s">
        <v>68</v>
      </c>
      <c r="D39" s="63">
        <v>43739</v>
      </c>
      <c r="E39" s="43" t="s">
        <v>35</v>
      </c>
      <c r="F39" s="43" t="s">
        <v>51</v>
      </c>
      <c r="G39" s="64" t="s">
        <v>31</v>
      </c>
      <c r="H39" s="24">
        <v>22667040</v>
      </c>
      <c r="I39" s="74">
        <v>22667040</v>
      </c>
      <c r="J39" s="64" t="s">
        <v>29</v>
      </c>
      <c r="K39" s="64" t="s">
        <v>30</v>
      </c>
      <c r="L39" s="46" t="s">
        <v>53</v>
      </c>
      <c r="M39" s="93"/>
      <c r="N39" s="107"/>
      <c r="O39" s="101" t="s">
        <v>228</v>
      </c>
    </row>
    <row r="40" spans="2:15" ht="45">
      <c r="B40" s="45" t="s">
        <v>121</v>
      </c>
      <c r="C40" s="44" t="s">
        <v>69</v>
      </c>
      <c r="D40" s="63">
        <v>43497</v>
      </c>
      <c r="E40" s="43" t="s">
        <v>36</v>
      </c>
      <c r="F40" s="43" t="s">
        <v>51</v>
      </c>
      <c r="G40" s="64" t="s">
        <v>31</v>
      </c>
      <c r="H40" s="24">
        <v>11204467</v>
      </c>
      <c r="I40" s="74">
        <v>11204467</v>
      </c>
      <c r="J40" s="64" t="s">
        <v>29</v>
      </c>
      <c r="K40" s="64" t="s">
        <v>30</v>
      </c>
      <c r="L40" s="46" t="s">
        <v>122</v>
      </c>
      <c r="M40" s="93" t="s">
        <v>184</v>
      </c>
      <c r="N40" s="107" t="s">
        <v>185</v>
      </c>
      <c r="O40" s="97" t="s">
        <v>230</v>
      </c>
    </row>
    <row r="41" spans="2:15" ht="60">
      <c r="B41" s="45" t="s">
        <v>123</v>
      </c>
      <c r="C41" s="44" t="s">
        <v>70</v>
      </c>
      <c r="D41" s="63">
        <v>43497</v>
      </c>
      <c r="E41" s="43" t="s">
        <v>36</v>
      </c>
      <c r="F41" s="43" t="s">
        <v>51</v>
      </c>
      <c r="G41" s="64" t="s">
        <v>31</v>
      </c>
      <c r="H41" s="24">
        <v>5562673</v>
      </c>
      <c r="I41" s="74">
        <v>5562673</v>
      </c>
      <c r="J41" s="64" t="s">
        <v>29</v>
      </c>
      <c r="K41" s="64" t="s">
        <v>30</v>
      </c>
      <c r="L41" s="46" t="s">
        <v>122</v>
      </c>
      <c r="M41" s="93" t="s">
        <v>186</v>
      </c>
      <c r="N41" s="107" t="s">
        <v>187</v>
      </c>
      <c r="O41" s="97" t="s">
        <v>230</v>
      </c>
    </row>
    <row r="42" spans="2:15" ht="30">
      <c r="B42" s="45" t="s">
        <v>150</v>
      </c>
      <c r="C42" s="44" t="s">
        <v>71</v>
      </c>
      <c r="D42" s="63">
        <v>43497</v>
      </c>
      <c r="E42" s="43" t="s">
        <v>36</v>
      </c>
      <c r="F42" s="43" t="s">
        <v>51</v>
      </c>
      <c r="G42" s="64" t="s">
        <v>31</v>
      </c>
      <c r="H42" s="24">
        <v>9894281</v>
      </c>
      <c r="I42" s="74">
        <v>9894281</v>
      </c>
      <c r="J42" s="64" t="s">
        <v>29</v>
      </c>
      <c r="K42" s="64" t="s">
        <v>30</v>
      </c>
      <c r="L42" s="46" t="s">
        <v>122</v>
      </c>
      <c r="M42" s="93" t="s">
        <v>188</v>
      </c>
      <c r="N42" s="107" t="s">
        <v>189</v>
      </c>
      <c r="O42" s="97" t="s">
        <v>230</v>
      </c>
    </row>
    <row r="43" spans="2:15" ht="135">
      <c r="B43" s="45" t="s">
        <v>151</v>
      </c>
      <c r="C43" s="44" t="s">
        <v>72</v>
      </c>
      <c r="D43" s="63">
        <v>43497</v>
      </c>
      <c r="E43" s="43" t="s">
        <v>32</v>
      </c>
      <c r="F43" s="43" t="s">
        <v>51</v>
      </c>
      <c r="G43" s="64" t="s">
        <v>31</v>
      </c>
      <c r="H43" s="24">
        <v>52771340</v>
      </c>
      <c r="I43" s="74">
        <v>52771340</v>
      </c>
      <c r="J43" s="64" t="s">
        <v>29</v>
      </c>
      <c r="K43" s="64" t="s">
        <v>30</v>
      </c>
      <c r="L43" s="46" t="s">
        <v>124</v>
      </c>
      <c r="M43" s="102" t="s">
        <v>190</v>
      </c>
      <c r="N43" s="109" t="s">
        <v>191</v>
      </c>
      <c r="O43" s="97" t="s">
        <v>230</v>
      </c>
    </row>
    <row r="44" spans="2:15" ht="120">
      <c r="B44" s="45" t="s">
        <v>125</v>
      </c>
      <c r="C44" s="44" t="s">
        <v>73</v>
      </c>
      <c r="D44" s="63">
        <v>43497</v>
      </c>
      <c r="E44" s="43" t="s">
        <v>32</v>
      </c>
      <c r="F44" s="43" t="s">
        <v>51</v>
      </c>
      <c r="G44" s="64" t="s">
        <v>31</v>
      </c>
      <c r="H44" s="24">
        <v>70970425</v>
      </c>
      <c r="I44" s="74">
        <v>70970425</v>
      </c>
      <c r="J44" s="64" t="s">
        <v>29</v>
      </c>
      <c r="K44" s="64" t="s">
        <v>30</v>
      </c>
      <c r="L44" s="46" t="s">
        <v>126</v>
      </c>
      <c r="M44" s="93">
        <v>15654000</v>
      </c>
      <c r="N44" s="107">
        <v>55316425</v>
      </c>
      <c r="O44" s="99" t="s">
        <v>229</v>
      </c>
    </row>
    <row r="45" spans="2:15" ht="30">
      <c r="B45" s="45" t="s">
        <v>152</v>
      </c>
      <c r="C45" s="44" t="s">
        <v>74</v>
      </c>
      <c r="D45" s="63">
        <v>43497</v>
      </c>
      <c r="E45" s="43" t="s">
        <v>36</v>
      </c>
      <c r="F45" s="43" t="s">
        <v>51</v>
      </c>
      <c r="G45" s="64" t="s">
        <v>31</v>
      </c>
      <c r="H45" s="24">
        <v>5411376</v>
      </c>
      <c r="I45" s="74">
        <v>5411376</v>
      </c>
      <c r="J45" s="64" t="s">
        <v>29</v>
      </c>
      <c r="K45" s="64" t="s">
        <v>30</v>
      </c>
      <c r="L45" s="46" t="s">
        <v>54</v>
      </c>
      <c r="M45" s="93"/>
      <c r="N45" s="107"/>
      <c r="O45" s="97" t="s">
        <v>230</v>
      </c>
    </row>
    <row r="46" spans="2:15" ht="75">
      <c r="B46" s="45" t="s">
        <v>153</v>
      </c>
      <c r="C46" s="44" t="s">
        <v>75</v>
      </c>
      <c r="D46" s="63">
        <v>43497</v>
      </c>
      <c r="E46" s="43" t="s">
        <v>32</v>
      </c>
      <c r="F46" s="43" t="s">
        <v>51</v>
      </c>
      <c r="G46" s="64" t="s">
        <v>31</v>
      </c>
      <c r="H46" s="24">
        <v>64901832</v>
      </c>
      <c r="I46" s="74">
        <v>64901832</v>
      </c>
      <c r="J46" s="64" t="s">
        <v>29</v>
      </c>
      <c r="K46" s="64" t="s">
        <v>30</v>
      </c>
      <c r="L46" s="46" t="s">
        <v>126</v>
      </c>
      <c r="M46" s="102" t="s">
        <v>190</v>
      </c>
      <c r="N46" s="109" t="s">
        <v>192</v>
      </c>
      <c r="O46" s="97" t="s">
        <v>230</v>
      </c>
    </row>
    <row r="47" spans="2:15" ht="30">
      <c r="B47" s="45" t="s">
        <v>127</v>
      </c>
      <c r="C47" s="44" t="s">
        <v>76</v>
      </c>
      <c r="D47" s="63">
        <v>43483</v>
      </c>
      <c r="E47" s="43" t="s">
        <v>32</v>
      </c>
      <c r="F47" s="43" t="s">
        <v>51</v>
      </c>
      <c r="G47" s="64" t="s">
        <v>31</v>
      </c>
      <c r="H47" s="24">
        <v>109337940</v>
      </c>
      <c r="I47" s="74">
        <v>109337940</v>
      </c>
      <c r="J47" s="64" t="s">
        <v>29</v>
      </c>
      <c r="K47" s="64" t="s">
        <v>30</v>
      </c>
      <c r="L47" s="46" t="s">
        <v>124</v>
      </c>
      <c r="M47" s="93" t="s">
        <v>193</v>
      </c>
      <c r="N47" s="107" t="s">
        <v>194</v>
      </c>
      <c r="O47" s="97" t="s">
        <v>230</v>
      </c>
    </row>
    <row r="48" spans="2:15" ht="30">
      <c r="B48" s="45" t="s">
        <v>154</v>
      </c>
      <c r="C48" s="44" t="s">
        <v>77</v>
      </c>
      <c r="D48" s="63">
        <v>43486</v>
      </c>
      <c r="E48" s="43" t="s">
        <v>32</v>
      </c>
      <c r="F48" s="43" t="s">
        <v>51</v>
      </c>
      <c r="G48" s="64" t="s">
        <v>31</v>
      </c>
      <c r="H48" s="24">
        <v>32840136</v>
      </c>
      <c r="I48" s="74">
        <v>32840136</v>
      </c>
      <c r="J48" s="64" t="s">
        <v>29</v>
      </c>
      <c r="K48" s="64" t="s">
        <v>30</v>
      </c>
      <c r="L48" s="46" t="s">
        <v>124</v>
      </c>
      <c r="M48" s="93" t="s">
        <v>195</v>
      </c>
      <c r="N48" s="107" t="s">
        <v>196</v>
      </c>
      <c r="O48" s="97" t="s">
        <v>230</v>
      </c>
    </row>
    <row r="49" spans="2:15" ht="30">
      <c r="B49" s="45" t="s">
        <v>128</v>
      </c>
      <c r="C49" s="44" t="s">
        <v>78</v>
      </c>
      <c r="D49" s="63">
        <v>43466</v>
      </c>
      <c r="E49" s="43" t="s">
        <v>36</v>
      </c>
      <c r="F49" s="43" t="s">
        <v>51</v>
      </c>
      <c r="G49" s="64" t="s">
        <v>31</v>
      </c>
      <c r="H49" s="24">
        <v>10000000</v>
      </c>
      <c r="I49" s="24">
        <v>10000000</v>
      </c>
      <c r="J49" s="64" t="s">
        <v>29</v>
      </c>
      <c r="K49" s="64" t="s">
        <v>30</v>
      </c>
      <c r="L49" s="46" t="s">
        <v>55</v>
      </c>
      <c r="M49" s="93" t="s">
        <v>197</v>
      </c>
      <c r="N49" s="107" t="s">
        <v>198</v>
      </c>
      <c r="O49" s="97" t="s">
        <v>230</v>
      </c>
    </row>
    <row r="50" spans="2:15" ht="30">
      <c r="B50" s="45">
        <v>41112504</v>
      </c>
      <c r="C50" s="44" t="s">
        <v>79</v>
      </c>
      <c r="D50" s="63">
        <v>43556</v>
      </c>
      <c r="E50" s="43" t="s">
        <v>36</v>
      </c>
      <c r="F50" s="43" t="s">
        <v>51</v>
      </c>
      <c r="G50" s="64" t="s">
        <v>31</v>
      </c>
      <c r="H50" s="24">
        <v>119323776</v>
      </c>
      <c r="I50" s="24">
        <v>119323776</v>
      </c>
      <c r="J50" s="64" t="s">
        <v>29</v>
      </c>
      <c r="K50" s="64" t="s">
        <v>30</v>
      </c>
      <c r="L50" s="46" t="s">
        <v>55</v>
      </c>
      <c r="M50" s="93">
        <v>50000000</v>
      </c>
      <c r="N50" s="107">
        <v>69323776</v>
      </c>
      <c r="O50" s="97" t="s">
        <v>230</v>
      </c>
    </row>
    <row r="51" spans="2:15" ht="30">
      <c r="B51" s="45" t="s">
        <v>129</v>
      </c>
      <c r="C51" s="53" t="s">
        <v>80</v>
      </c>
      <c r="D51" s="63">
        <v>43497</v>
      </c>
      <c r="E51" s="43" t="s">
        <v>47</v>
      </c>
      <c r="F51" s="43" t="s">
        <v>51</v>
      </c>
      <c r="G51" s="64" t="s">
        <v>31</v>
      </c>
      <c r="H51" s="24">
        <v>47215580</v>
      </c>
      <c r="I51" s="24">
        <v>47215580</v>
      </c>
      <c r="J51" s="64" t="s">
        <v>29</v>
      </c>
      <c r="K51" s="64" t="s">
        <v>30</v>
      </c>
      <c r="L51" s="46" t="s">
        <v>55</v>
      </c>
      <c r="M51" s="93" t="s">
        <v>199</v>
      </c>
      <c r="N51" s="107" t="s">
        <v>200</v>
      </c>
      <c r="O51" s="97" t="s">
        <v>230</v>
      </c>
    </row>
    <row r="52" spans="2:15" ht="30">
      <c r="B52" s="45" t="s">
        <v>156</v>
      </c>
      <c r="C52" s="44" t="s">
        <v>81</v>
      </c>
      <c r="D52" s="63">
        <v>43497</v>
      </c>
      <c r="E52" s="43" t="s">
        <v>32</v>
      </c>
      <c r="F52" s="43" t="s">
        <v>51</v>
      </c>
      <c r="G52" s="64" t="s">
        <v>31</v>
      </c>
      <c r="H52" s="24">
        <v>186560000</v>
      </c>
      <c r="I52" s="24">
        <v>186560000</v>
      </c>
      <c r="J52" s="64" t="s">
        <v>29</v>
      </c>
      <c r="K52" s="64" t="s">
        <v>30</v>
      </c>
      <c r="L52" s="46" t="s">
        <v>55</v>
      </c>
      <c r="M52" s="93"/>
      <c r="N52" s="107"/>
      <c r="O52" s="97" t="s">
        <v>230</v>
      </c>
    </row>
    <row r="53" spans="2:15" ht="30">
      <c r="B53" s="45">
        <v>24141506</v>
      </c>
      <c r="C53" s="44" t="s">
        <v>82</v>
      </c>
      <c r="D53" s="52">
        <v>43556</v>
      </c>
      <c r="E53" s="52" t="s">
        <v>49</v>
      </c>
      <c r="F53" s="43" t="s">
        <v>51</v>
      </c>
      <c r="G53" s="64" t="s">
        <v>31</v>
      </c>
      <c r="H53" s="24">
        <v>6360000</v>
      </c>
      <c r="I53" s="24">
        <v>6360000</v>
      </c>
      <c r="J53" s="64" t="s">
        <v>29</v>
      </c>
      <c r="K53" s="64" t="s">
        <v>30</v>
      </c>
      <c r="L53" s="46" t="s">
        <v>55</v>
      </c>
      <c r="M53" s="93">
        <v>3000000</v>
      </c>
      <c r="N53" s="107">
        <v>3360000</v>
      </c>
      <c r="O53" s="97" t="s">
        <v>230</v>
      </c>
    </row>
    <row r="54" spans="2:15" ht="30">
      <c r="B54" s="45">
        <v>24112404</v>
      </c>
      <c r="C54" s="44" t="s">
        <v>83</v>
      </c>
      <c r="D54" s="52">
        <v>43556</v>
      </c>
      <c r="E54" s="52" t="s">
        <v>49</v>
      </c>
      <c r="F54" s="43" t="s">
        <v>51</v>
      </c>
      <c r="G54" s="64" t="s">
        <v>31</v>
      </c>
      <c r="H54" s="24">
        <v>11352600</v>
      </c>
      <c r="I54" s="24">
        <v>11352600</v>
      </c>
      <c r="J54" s="64" t="s">
        <v>29</v>
      </c>
      <c r="K54" s="64" t="s">
        <v>30</v>
      </c>
      <c r="L54" s="46" t="s">
        <v>55</v>
      </c>
      <c r="M54" s="93"/>
      <c r="N54" s="107"/>
      <c r="O54" s="97" t="s">
        <v>230</v>
      </c>
    </row>
    <row r="55" spans="2:15" ht="30">
      <c r="B55" s="45">
        <v>80151500</v>
      </c>
      <c r="C55" s="44" t="s">
        <v>84</v>
      </c>
      <c r="D55" s="63">
        <v>43466</v>
      </c>
      <c r="E55" s="43" t="s">
        <v>32</v>
      </c>
      <c r="F55" s="43" t="s">
        <v>51</v>
      </c>
      <c r="G55" s="64" t="s">
        <v>31</v>
      </c>
      <c r="H55" s="24">
        <v>160586731.34666666</v>
      </c>
      <c r="I55" s="24">
        <v>160586731.34666666</v>
      </c>
      <c r="J55" s="64" t="s">
        <v>29</v>
      </c>
      <c r="K55" s="64" t="s">
        <v>30</v>
      </c>
      <c r="L55" s="46" t="s">
        <v>55</v>
      </c>
      <c r="M55" s="93" t="s">
        <v>201</v>
      </c>
      <c r="N55" s="107" t="s">
        <v>202</v>
      </c>
      <c r="O55" s="97" t="s">
        <v>230</v>
      </c>
    </row>
    <row r="56" spans="2:15" ht="30">
      <c r="B56" s="45">
        <v>24141500</v>
      </c>
      <c r="C56" s="44" t="s">
        <v>85</v>
      </c>
      <c r="D56" s="52">
        <v>43556</v>
      </c>
      <c r="E56" s="52" t="s">
        <v>49</v>
      </c>
      <c r="F56" s="43" t="s">
        <v>51</v>
      </c>
      <c r="G56" s="64" t="s">
        <v>31</v>
      </c>
      <c r="H56" s="24">
        <v>35410254</v>
      </c>
      <c r="I56" s="24">
        <v>35410254</v>
      </c>
      <c r="J56" s="64" t="s">
        <v>29</v>
      </c>
      <c r="K56" s="64" t="s">
        <v>30</v>
      </c>
      <c r="L56" s="46" t="s">
        <v>55</v>
      </c>
      <c r="M56" s="93">
        <v>8463768</v>
      </c>
      <c r="N56" s="107">
        <v>26946486</v>
      </c>
      <c r="O56" s="97" t="s">
        <v>230</v>
      </c>
    </row>
    <row r="57" spans="2:15" ht="30">
      <c r="B57" s="45" t="s">
        <v>130</v>
      </c>
      <c r="C57" s="44" t="s">
        <v>131</v>
      </c>
      <c r="D57" s="63">
        <v>43460</v>
      </c>
      <c r="E57" s="43" t="s">
        <v>32</v>
      </c>
      <c r="F57" s="43" t="s">
        <v>51</v>
      </c>
      <c r="G57" s="64" t="s">
        <v>31</v>
      </c>
      <c r="H57" s="23">
        <v>302345680</v>
      </c>
      <c r="I57" s="74">
        <v>302345680</v>
      </c>
      <c r="J57" s="64" t="s">
        <v>29</v>
      </c>
      <c r="K57" s="64" t="s">
        <v>30</v>
      </c>
      <c r="L57" s="46" t="s">
        <v>56</v>
      </c>
      <c r="M57" s="93" t="s">
        <v>203</v>
      </c>
      <c r="N57" s="107" t="s">
        <v>204</v>
      </c>
      <c r="O57" s="97" t="s">
        <v>230</v>
      </c>
    </row>
    <row r="58" spans="2:15" ht="30">
      <c r="B58" s="45">
        <v>83101503</v>
      </c>
      <c r="C58" s="53" t="s">
        <v>132</v>
      </c>
      <c r="D58" s="63">
        <v>43460</v>
      </c>
      <c r="E58" s="43" t="s">
        <v>32</v>
      </c>
      <c r="F58" s="43" t="s">
        <v>51</v>
      </c>
      <c r="G58" s="64" t="s">
        <v>31</v>
      </c>
      <c r="H58" s="24">
        <v>31861440</v>
      </c>
      <c r="I58" s="74">
        <v>31861440</v>
      </c>
      <c r="J58" s="64" t="s">
        <v>29</v>
      </c>
      <c r="K58" s="64" t="s">
        <v>30</v>
      </c>
      <c r="L58" s="46" t="s">
        <v>56</v>
      </c>
      <c r="M58" s="93" t="s">
        <v>205</v>
      </c>
      <c r="N58" s="107" t="s">
        <v>206</v>
      </c>
      <c r="O58" s="97" t="s">
        <v>230</v>
      </c>
    </row>
    <row r="59" spans="2:15" ht="30">
      <c r="B59" s="45">
        <v>23152203</v>
      </c>
      <c r="C59" s="44" t="s">
        <v>133</v>
      </c>
      <c r="D59" s="63">
        <v>43468</v>
      </c>
      <c r="E59" s="43" t="s">
        <v>36</v>
      </c>
      <c r="F59" s="43" t="s">
        <v>51</v>
      </c>
      <c r="G59" s="64" t="s">
        <v>31</v>
      </c>
      <c r="H59" s="24">
        <v>48647040</v>
      </c>
      <c r="I59" s="74">
        <v>48647040</v>
      </c>
      <c r="J59" s="64" t="s">
        <v>29</v>
      </c>
      <c r="K59" s="64" t="s">
        <v>30</v>
      </c>
      <c r="L59" s="46" t="s">
        <v>56</v>
      </c>
      <c r="M59" s="93" t="s">
        <v>207</v>
      </c>
      <c r="N59" s="107" t="s">
        <v>208</v>
      </c>
      <c r="O59" s="97" t="s">
        <v>230</v>
      </c>
    </row>
    <row r="60" spans="2:15" ht="30">
      <c r="B60" s="45" t="s">
        <v>134</v>
      </c>
      <c r="C60" s="44" t="s">
        <v>135</v>
      </c>
      <c r="D60" s="63">
        <v>43468</v>
      </c>
      <c r="E60" s="43" t="s">
        <v>36</v>
      </c>
      <c r="F60" s="43" t="s">
        <v>51</v>
      </c>
      <c r="G60" s="64" t="s">
        <v>31</v>
      </c>
      <c r="H60" s="24">
        <v>161937760</v>
      </c>
      <c r="I60" s="74">
        <v>161937760</v>
      </c>
      <c r="J60" s="64" t="s">
        <v>29</v>
      </c>
      <c r="K60" s="64" t="s">
        <v>30</v>
      </c>
      <c r="L60" s="46" t="s">
        <v>56</v>
      </c>
      <c r="M60" s="93" t="s">
        <v>209</v>
      </c>
      <c r="N60" s="107" t="s">
        <v>210</v>
      </c>
      <c r="O60" s="97" t="s">
        <v>230</v>
      </c>
    </row>
    <row r="61" spans="2:15" ht="30">
      <c r="B61" s="17" t="s">
        <v>136</v>
      </c>
      <c r="C61" s="44" t="s">
        <v>137</v>
      </c>
      <c r="D61" s="63">
        <v>43497</v>
      </c>
      <c r="E61" s="43" t="s">
        <v>39</v>
      </c>
      <c r="F61" s="43" t="s">
        <v>51</v>
      </c>
      <c r="G61" s="64" t="s">
        <v>31</v>
      </c>
      <c r="H61" s="24">
        <v>23078884</v>
      </c>
      <c r="I61" s="74">
        <v>23078884</v>
      </c>
      <c r="J61" s="64" t="s">
        <v>29</v>
      </c>
      <c r="K61" s="64" t="s">
        <v>30</v>
      </c>
      <c r="L61" s="46" t="s">
        <v>56</v>
      </c>
      <c r="M61" s="93">
        <v>6333299</v>
      </c>
      <c r="N61" s="107">
        <v>16745585</v>
      </c>
      <c r="O61" s="99" t="s">
        <v>229</v>
      </c>
    </row>
    <row r="62" spans="2:15" ht="30">
      <c r="B62" s="17">
        <v>24111802</v>
      </c>
      <c r="C62" s="44" t="s">
        <v>86</v>
      </c>
      <c r="D62" s="63">
        <v>43497</v>
      </c>
      <c r="E62" s="43" t="s">
        <v>39</v>
      </c>
      <c r="F62" s="43" t="s">
        <v>51</v>
      </c>
      <c r="G62" s="64" t="s">
        <v>31</v>
      </c>
      <c r="H62" s="24">
        <v>8320000</v>
      </c>
      <c r="I62" s="74">
        <v>8320000</v>
      </c>
      <c r="J62" s="64" t="s">
        <v>29</v>
      </c>
      <c r="K62" s="64" t="s">
        <v>30</v>
      </c>
      <c r="L62" s="46" t="s">
        <v>56</v>
      </c>
      <c r="M62" s="93"/>
      <c r="N62" s="107"/>
      <c r="O62" s="97" t="s">
        <v>230</v>
      </c>
    </row>
    <row r="63" spans="2:15" ht="30">
      <c r="B63" s="45">
        <v>31171504</v>
      </c>
      <c r="C63" s="44" t="s">
        <v>87</v>
      </c>
      <c r="D63" s="63">
        <v>43556</v>
      </c>
      <c r="E63" s="43" t="s">
        <v>36</v>
      </c>
      <c r="F63" s="43" t="s">
        <v>51</v>
      </c>
      <c r="G63" s="64" t="s">
        <v>31</v>
      </c>
      <c r="H63" s="20">
        <v>9638096</v>
      </c>
      <c r="I63" s="74">
        <v>9638096</v>
      </c>
      <c r="J63" s="64" t="s">
        <v>29</v>
      </c>
      <c r="K63" s="64" t="s">
        <v>30</v>
      </c>
      <c r="L63" s="46" t="s">
        <v>56</v>
      </c>
      <c r="M63" s="93" t="s">
        <v>211</v>
      </c>
      <c r="N63" s="107" t="s">
        <v>212</v>
      </c>
      <c r="O63" s="97" t="s">
        <v>230</v>
      </c>
    </row>
    <row r="64" spans="2:15" ht="30">
      <c r="B64" s="45" t="s">
        <v>138</v>
      </c>
      <c r="C64" s="44" t="s">
        <v>139</v>
      </c>
      <c r="D64" s="63">
        <v>43477</v>
      </c>
      <c r="E64" s="43" t="s">
        <v>32</v>
      </c>
      <c r="F64" s="43" t="s">
        <v>51</v>
      </c>
      <c r="G64" s="64" t="s">
        <v>31</v>
      </c>
      <c r="H64" s="24">
        <v>16000000</v>
      </c>
      <c r="I64" s="74">
        <v>16000000</v>
      </c>
      <c r="J64" s="64" t="s">
        <v>29</v>
      </c>
      <c r="K64" s="64" t="s">
        <v>30</v>
      </c>
      <c r="L64" s="46" t="s">
        <v>57</v>
      </c>
      <c r="M64" s="93" t="s">
        <v>213</v>
      </c>
      <c r="N64" s="107" t="s">
        <v>214</v>
      </c>
      <c r="O64" s="97" t="s">
        <v>230</v>
      </c>
    </row>
    <row r="65" spans="2:15" ht="30">
      <c r="B65" s="45" t="s">
        <v>157</v>
      </c>
      <c r="C65" s="44" t="s">
        <v>88</v>
      </c>
      <c r="D65" s="63">
        <v>43497</v>
      </c>
      <c r="E65" s="43" t="s">
        <v>34</v>
      </c>
      <c r="F65" s="43" t="s">
        <v>51</v>
      </c>
      <c r="G65" s="64" t="s">
        <v>31</v>
      </c>
      <c r="H65" s="71">
        <v>14741000</v>
      </c>
      <c r="I65" s="71">
        <v>14741000</v>
      </c>
      <c r="J65" s="64" t="s">
        <v>29</v>
      </c>
      <c r="K65" s="64" t="s">
        <v>30</v>
      </c>
      <c r="L65" s="46" t="s">
        <v>57</v>
      </c>
      <c r="M65" s="93">
        <v>13211142</v>
      </c>
      <c r="N65" s="107">
        <f>+(9741400+5000000)-M65</f>
        <v>1530258</v>
      </c>
      <c r="O65" s="97" t="s">
        <v>230</v>
      </c>
    </row>
    <row r="66" spans="2:15" ht="30">
      <c r="B66" s="45" t="s">
        <v>111</v>
      </c>
      <c r="C66" s="40" t="s">
        <v>41</v>
      </c>
      <c r="D66" s="63">
        <v>43678</v>
      </c>
      <c r="E66" s="43" t="s">
        <v>33</v>
      </c>
      <c r="F66" s="43" t="s">
        <v>51</v>
      </c>
      <c r="G66" s="64" t="s">
        <v>31</v>
      </c>
      <c r="H66" s="72">
        <v>5000000</v>
      </c>
      <c r="I66" s="74">
        <v>5000000</v>
      </c>
      <c r="J66" s="64" t="s">
        <v>29</v>
      </c>
      <c r="K66" s="64" t="s">
        <v>30</v>
      </c>
      <c r="L66" s="46" t="s">
        <v>57</v>
      </c>
      <c r="M66" s="93"/>
      <c r="N66" s="107"/>
      <c r="O66" s="97" t="s">
        <v>230</v>
      </c>
    </row>
    <row r="67" spans="2:15" ht="30">
      <c r="B67" s="45">
        <v>43211500</v>
      </c>
      <c r="C67" s="40" t="s">
        <v>107</v>
      </c>
      <c r="D67" s="63">
        <v>43525</v>
      </c>
      <c r="E67" s="43" t="s">
        <v>33</v>
      </c>
      <c r="F67" s="43" t="s">
        <v>51</v>
      </c>
      <c r="G67" s="64" t="s">
        <v>31</v>
      </c>
      <c r="H67" s="72">
        <v>35000000</v>
      </c>
      <c r="I67" s="74">
        <v>35000000</v>
      </c>
      <c r="J67" s="64" t="s">
        <v>29</v>
      </c>
      <c r="K67" s="64" t="s">
        <v>30</v>
      </c>
      <c r="L67" s="46" t="s">
        <v>57</v>
      </c>
      <c r="M67" s="93"/>
      <c r="N67" s="107"/>
      <c r="O67" s="97" t="s">
        <v>230</v>
      </c>
    </row>
    <row r="68" spans="2:15" ht="30">
      <c r="B68" s="45">
        <v>43211500</v>
      </c>
      <c r="C68" s="40" t="s">
        <v>107</v>
      </c>
      <c r="D68" s="63">
        <v>43525</v>
      </c>
      <c r="E68" s="43" t="s">
        <v>39</v>
      </c>
      <c r="F68" s="43" t="s">
        <v>51</v>
      </c>
      <c r="G68" s="64" t="s">
        <v>31</v>
      </c>
      <c r="H68" s="72">
        <v>500000</v>
      </c>
      <c r="I68" s="74">
        <v>500000</v>
      </c>
      <c r="J68" s="64" t="s">
        <v>29</v>
      </c>
      <c r="K68" s="64" t="s">
        <v>30</v>
      </c>
      <c r="L68" s="46" t="s">
        <v>57</v>
      </c>
      <c r="M68" s="93"/>
      <c r="N68" s="107"/>
      <c r="O68" s="97" t="s">
        <v>230</v>
      </c>
    </row>
    <row r="69" spans="2:15" ht="30">
      <c r="B69" s="45">
        <v>43211600</v>
      </c>
      <c r="C69" s="40" t="s">
        <v>106</v>
      </c>
      <c r="D69" s="63">
        <v>43525</v>
      </c>
      <c r="E69" s="43" t="s">
        <v>39</v>
      </c>
      <c r="F69" s="43" t="s">
        <v>51</v>
      </c>
      <c r="G69" s="64" t="s">
        <v>31</v>
      </c>
      <c r="H69" s="72">
        <v>5000000</v>
      </c>
      <c r="I69" s="74">
        <v>5000000</v>
      </c>
      <c r="J69" s="64" t="s">
        <v>29</v>
      </c>
      <c r="K69" s="64" t="s">
        <v>30</v>
      </c>
      <c r="L69" s="46" t="s">
        <v>57</v>
      </c>
      <c r="M69" s="93"/>
      <c r="N69" s="107"/>
      <c r="O69" s="97" t="s">
        <v>230</v>
      </c>
    </row>
    <row r="70" spans="2:15" ht="30">
      <c r="B70" s="45">
        <v>43212200</v>
      </c>
      <c r="C70" s="40" t="s">
        <v>101</v>
      </c>
      <c r="D70" s="63">
        <v>43525</v>
      </c>
      <c r="E70" s="43" t="s">
        <v>39</v>
      </c>
      <c r="F70" s="43" t="s">
        <v>51</v>
      </c>
      <c r="G70" s="64" t="s">
        <v>31</v>
      </c>
      <c r="H70" s="72">
        <v>5000000</v>
      </c>
      <c r="I70" s="74">
        <v>5000000</v>
      </c>
      <c r="J70" s="64" t="s">
        <v>29</v>
      </c>
      <c r="K70" s="64" t="s">
        <v>30</v>
      </c>
      <c r="L70" s="46" t="s">
        <v>57</v>
      </c>
      <c r="M70" s="93"/>
      <c r="N70" s="107"/>
      <c r="O70" s="97" t="s">
        <v>230</v>
      </c>
    </row>
    <row r="71" spans="2:15" ht="30">
      <c r="B71" s="45">
        <v>81112306</v>
      </c>
      <c r="C71" s="41" t="s">
        <v>102</v>
      </c>
      <c r="D71" s="63">
        <v>43516</v>
      </c>
      <c r="E71" s="43" t="s">
        <v>34</v>
      </c>
      <c r="F71" s="43" t="s">
        <v>51</v>
      </c>
      <c r="G71" s="64" t="s">
        <v>31</v>
      </c>
      <c r="H71" s="72">
        <v>6250000</v>
      </c>
      <c r="I71" s="74">
        <v>6250000</v>
      </c>
      <c r="J71" s="64" t="s">
        <v>29</v>
      </c>
      <c r="K71" s="64" t="s">
        <v>30</v>
      </c>
      <c r="L71" s="46" t="s">
        <v>57</v>
      </c>
      <c r="M71" s="93">
        <v>7250000</v>
      </c>
      <c r="N71" s="107">
        <f>+H71-M71</f>
        <v>-1000000</v>
      </c>
      <c r="O71" s="97" t="s">
        <v>230</v>
      </c>
    </row>
    <row r="72" spans="2:15" ht="30">
      <c r="B72" s="54">
        <v>73152100</v>
      </c>
      <c r="C72" s="41" t="s">
        <v>103</v>
      </c>
      <c r="D72" s="63">
        <v>43544</v>
      </c>
      <c r="E72" s="43" t="s">
        <v>36</v>
      </c>
      <c r="F72" s="43" t="s">
        <v>51</v>
      </c>
      <c r="G72" s="64" t="s">
        <v>31</v>
      </c>
      <c r="H72" s="72">
        <v>1000000</v>
      </c>
      <c r="I72" s="74">
        <v>1000000</v>
      </c>
      <c r="J72" s="64" t="s">
        <v>29</v>
      </c>
      <c r="K72" s="64" t="s">
        <v>30</v>
      </c>
      <c r="L72" s="46" t="s">
        <v>57</v>
      </c>
      <c r="M72" s="93"/>
      <c r="N72" s="107"/>
      <c r="O72" s="97" t="s">
        <v>230</v>
      </c>
    </row>
    <row r="73" spans="2:15" ht="30">
      <c r="B73" s="45">
        <v>43233200</v>
      </c>
      <c r="C73" s="41" t="s">
        <v>104</v>
      </c>
      <c r="D73" s="63">
        <v>43556</v>
      </c>
      <c r="E73" s="43" t="s">
        <v>39</v>
      </c>
      <c r="F73" s="43" t="s">
        <v>51</v>
      </c>
      <c r="G73" s="64" t="s">
        <v>31</v>
      </c>
      <c r="H73" s="72">
        <v>2240000</v>
      </c>
      <c r="I73" s="74">
        <v>2240000</v>
      </c>
      <c r="J73" s="64" t="s">
        <v>29</v>
      </c>
      <c r="K73" s="64" t="s">
        <v>30</v>
      </c>
      <c r="L73" s="46" t="s">
        <v>57</v>
      </c>
      <c r="M73" s="93"/>
      <c r="N73" s="107"/>
      <c r="O73" s="97" t="s">
        <v>230</v>
      </c>
    </row>
    <row r="74" spans="2:15" ht="30">
      <c r="B74" s="45">
        <v>81112100</v>
      </c>
      <c r="C74" s="41" t="s">
        <v>105</v>
      </c>
      <c r="D74" s="63">
        <v>43678</v>
      </c>
      <c r="E74" s="43" t="s">
        <v>42</v>
      </c>
      <c r="F74" s="43" t="s">
        <v>51</v>
      </c>
      <c r="G74" s="64" t="s">
        <v>31</v>
      </c>
      <c r="H74" s="72">
        <v>500000</v>
      </c>
      <c r="I74" s="74">
        <v>500000</v>
      </c>
      <c r="J74" s="64" t="s">
        <v>29</v>
      </c>
      <c r="K74" s="64" t="s">
        <v>30</v>
      </c>
      <c r="L74" s="46" t="s">
        <v>57</v>
      </c>
      <c r="M74" s="102" t="s">
        <v>215</v>
      </c>
      <c r="N74" s="109" t="s">
        <v>216</v>
      </c>
      <c r="O74" s="97" t="s">
        <v>230</v>
      </c>
    </row>
    <row r="75" spans="2:15" ht="30">
      <c r="B75" s="45" t="s">
        <v>158</v>
      </c>
      <c r="C75" s="41" t="s">
        <v>140</v>
      </c>
      <c r="D75" s="63">
        <v>43525</v>
      </c>
      <c r="E75" s="43" t="s">
        <v>39</v>
      </c>
      <c r="F75" s="43" t="s">
        <v>51</v>
      </c>
      <c r="G75" s="64" t="s">
        <v>31</v>
      </c>
      <c r="H75" s="72">
        <v>2000000</v>
      </c>
      <c r="I75" s="74">
        <v>2000000</v>
      </c>
      <c r="J75" s="64" t="s">
        <v>29</v>
      </c>
      <c r="K75" s="64" t="s">
        <v>30</v>
      </c>
      <c r="L75" s="46" t="s">
        <v>57</v>
      </c>
      <c r="M75" s="102" t="s">
        <v>197</v>
      </c>
      <c r="N75" s="109">
        <v>0</v>
      </c>
      <c r="O75" s="97" t="s">
        <v>230</v>
      </c>
    </row>
    <row r="76" spans="2:15" ht="30">
      <c r="B76" s="45" t="s">
        <v>159</v>
      </c>
      <c r="C76" s="41" t="s">
        <v>141</v>
      </c>
      <c r="D76" s="63">
        <v>43647</v>
      </c>
      <c r="E76" s="43" t="s">
        <v>39</v>
      </c>
      <c r="F76" s="43" t="s">
        <v>51</v>
      </c>
      <c r="G76" s="64" t="s">
        <v>31</v>
      </c>
      <c r="H76" s="72">
        <v>3000000</v>
      </c>
      <c r="I76" s="74">
        <v>3000000</v>
      </c>
      <c r="J76" s="64" t="s">
        <v>29</v>
      </c>
      <c r="K76" s="64" t="s">
        <v>30</v>
      </c>
      <c r="L76" s="46" t="s">
        <v>57</v>
      </c>
      <c r="M76" s="102"/>
      <c r="N76" s="109"/>
      <c r="O76" s="97" t="s">
        <v>230</v>
      </c>
    </row>
    <row r="77" spans="2:15" ht="30">
      <c r="B77" s="45">
        <v>72141700</v>
      </c>
      <c r="C77" s="44" t="s">
        <v>89</v>
      </c>
      <c r="D77" s="63">
        <v>43487</v>
      </c>
      <c r="E77" s="43" t="s">
        <v>47</v>
      </c>
      <c r="F77" s="43" t="s">
        <v>51</v>
      </c>
      <c r="G77" s="64" t="s">
        <v>31</v>
      </c>
      <c r="H77" s="24">
        <v>104500000</v>
      </c>
      <c r="I77" s="74">
        <v>104500000</v>
      </c>
      <c r="J77" s="64" t="s">
        <v>29</v>
      </c>
      <c r="K77" s="64" t="s">
        <v>30</v>
      </c>
      <c r="L77" s="46" t="s">
        <v>53</v>
      </c>
      <c r="M77" s="93" t="s">
        <v>217</v>
      </c>
      <c r="N77" s="107" t="s">
        <v>218</v>
      </c>
      <c r="O77" s="97" t="s">
        <v>230</v>
      </c>
    </row>
    <row r="78" spans="2:15" ht="30">
      <c r="B78" s="45">
        <v>47121800</v>
      </c>
      <c r="C78" s="44" t="s">
        <v>90</v>
      </c>
      <c r="D78" s="63">
        <v>43556</v>
      </c>
      <c r="E78" s="43" t="s">
        <v>48</v>
      </c>
      <c r="F78" s="43" t="s">
        <v>51</v>
      </c>
      <c r="G78" s="64" t="s">
        <v>31</v>
      </c>
      <c r="H78" s="24">
        <v>231504000</v>
      </c>
      <c r="I78" s="74">
        <v>231504000</v>
      </c>
      <c r="J78" s="64" t="s">
        <v>29</v>
      </c>
      <c r="K78" s="64" t="s">
        <v>30</v>
      </c>
      <c r="L78" s="46" t="s">
        <v>53</v>
      </c>
      <c r="M78" s="93" t="s">
        <v>219</v>
      </c>
      <c r="N78" s="107" t="s">
        <v>219</v>
      </c>
      <c r="O78" s="99" t="s">
        <v>229</v>
      </c>
    </row>
    <row r="79" spans="1:15" ht="30">
      <c r="A79" s="6"/>
      <c r="B79" s="45">
        <v>78111800</v>
      </c>
      <c r="C79" s="44" t="s">
        <v>91</v>
      </c>
      <c r="D79" s="63">
        <v>43488</v>
      </c>
      <c r="E79" s="43" t="s">
        <v>49</v>
      </c>
      <c r="F79" s="43" t="s">
        <v>51</v>
      </c>
      <c r="G79" s="64" t="s">
        <v>31</v>
      </c>
      <c r="H79" s="24">
        <v>10710000</v>
      </c>
      <c r="I79" s="74">
        <v>10710000</v>
      </c>
      <c r="J79" s="64" t="s">
        <v>29</v>
      </c>
      <c r="K79" s="64" t="s">
        <v>30</v>
      </c>
      <c r="L79" s="46" t="s">
        <v>53</v>
      </c>
      <c r="M79" s="93"/>
      <c r="N79" s="107"/>
      <c r="O79" s="97" t="s">
        <v>230</v>
      </c>
    </row>
    <row r="80" spans="2:15" s="42" customFormat="1" ht="30">
      <c r="B80" s="45">
        <v>40171500</v>
      </c>
      <c r="C80" s="44" t="s">
        <v>92</v>
      </c>
      <c r="D80" s="63">
        <v>43570</v>
      </c>
      <c r="E80" s="43" t="s">
        <v>50</v>
      </c>
      <c r="F80" s="43" t="s">
        <v>51</v>
      </c>
      <c r="G80" s="64" t="s">
        <v>31</v>
      </c>
      <c r="H80" s="24">
        <f>88477523+49286650</f>
        <v>137764173</v>
      </c>
      <c r="I80" s="74">
        <v>137764173</v>
      </c>
      <c r="J80" s="64" t="s">
        <v>29</v>
      </c>
      <c r="K80" s="64" t="s">
        <v>30</v>
      </c>
      <c r="L80" s="46" t="s">
        <v>53</v>
      </c>
      <c r="M80" s="103" t="s">
        <v>220</v>
      </c>
      <c r="N80" s="110" t="s">
        <v>221</v>
      </c>
      <c r="O80" s="97" t="s">
        <v>230</v>
      </c>
    </row>
    <row r="81" spans="2:15" s="42" customFormat="1" ht="30">
      <c r="B81" s="55" t="s">
        <v>160</v>
      </c>
      <c r="C81" s="57" t="s">
        <v>142</v>
      </c>
      <c r="D81" s="63">
        <v>43497</v>
      </c>
      <c r="E81" s="59" t="s">
        <v>32</v>
      </c>
      <c r="F81" s="43" t="s">
        <v>51</v>
      </c>
      <c r="G81" s="64" t="s">
        <v>31</v>
      </c>
      <c r="H81" s="73">
        <v>36500000</v>
      </c>
      <c r="I81" s="75">
        <v>36500000</v>
      </c>
      <c r="J81" s="64" t="s">
        <v>29</v>
      </c>
      <c r="K81" s="64" t="s">
        <v>30</v>
      </c>
      <c r="L81" s="60" t="s">
        <v>143</v>
      </c>
      <c r="M81" s="103" t="s">
        <v>222</v>
      </c>
      <c r="N81" s="110" t="s">
        <v>223</v>
      </c>
      <c r="O81" s="99" t="s">
        <v>229</v>
      </c>
    </row>
    <row r="82" spans="2:15" s="42" customFormat="1" ht="30">
      <c r="B82" s="55">
        <v>72151200</v>
      </c>
      <c r="C82" s="57" t="s">
        <v>93</v>
      </c>
      <c r="D82" s="63">
        <v>43525</v>
      </c>
      <c r="E82" s="59" t="s">
        <v>35</v>
      </c>
      <c r="F82" s="43" t="s">
        <v>51</v>
      </c>
      <c r="G82" s="64" t="s">
        <v>31</v>
      </c>
      <c r="H82" s="73">
        <v>6000000</v>
      </c>
      <c r="I82" s="75">
        <v>6000000</v>
      </c>
      <c r="J82" s="64" t="s">
        <v>29</v>
      </c>
      <c r="K82" s="64" t="s">
        <v>30</v>
      </c>
      <c r="L82" s="60" t="s">
        <v>122</v>
      </c>
      <c r="M82" s="103">
        <v>1850000</v>
      </c>
      <c r="N82" s="110">
        <v>4150000</v>
      </c>
      <c r="O82" s="99" t="s">
        <v>229</v>
      </c>
    </row>
    <row r="83" spans="2:15" s="42" customFormat="1" ht="42" customHeight="1" thickBot="1">
      <c r="B83" s="56">
        <v>40141700</v>
      </c>
      <c r="C83" s="58" t="s">
        <v>94</v>
      </c>
      <c r="D83" s="80">
        <v>43525</v>
      </c>
      <c r="E83" s="61" t="s">
        <v>32</v>
      </c>
      <c r="F83" s="81" t="s">
        <v>51</v>
      </c>
      <c r="G83" s="82" t="s">
        <v>31</v>
      </c>
      <c r="H83" s="91">
        <v>88477523</v>
      </c>
      <c r="I83" s="91">
        <v>88477523</v>
      </c>
      <c r="J83" s="82" t="s">
        <v>29</v>
      </c>
      <c r="K83" s="82" t="s">
        <v>30</v>
      </c>
      <c r="L83" s="62" t="s">
        <v>143</v>
      </c>
      <c r="M83" s="92">
        <v>77500000</v>
      </c>
      <c r="N83" s="111">
        <f>+(H83-M83)+31802500</f>
        <v>42780023</v>
      </c>
      <c r="O83" s="104" t="s">
        <v>225</v>
      </c>
    </row>
    <row r="84" spans="8:14" ht="15">
      <c r="H84" s="83"/>
      <c r="N84" s="114"/>
    </row>
    <row r="85" ht="15">
      <c r="N85" s="114"/>
    </row>
    <row r="86" ht="15">
      <c r="N86" s="114"/>
    </row>
    <row r="87" spans="2:12" ht="30.75" thickBot="1">
      <c r="B87" s="14" t="s">
        <v>21</v>
      </c>
      <c r="C87" s="25"/>
      <c r="D87" s="26"/>
      <c r="E87" s="27"/>
      <c r="F87" s="27"/>
      <c r="G87" s="27"/>
      <c r="H87" s="28"/>
      <c r="I87" s="28"/>
      <c r="J87" s="28"/>
      <c r="K87" s="28"/>
      <c r="L87" s="28"/>
    </row>
    <row r="88" spans="2:12" ht="45.75" thickBot="1">
      <c r="B88" s="30" t="s">
        <v>6</v>
      </c>
      <c r="C88" s="29" t="s">
        <v>22</v>
      </c>
      <c r="D88" s="31" t="s">
        <v>14</v>
      </c>
      <c r="E88" s="27"/>
      <c r="F88" s="27"/>
      <c r="G88" s="27"/>
      <c r="H88" s="28"/>
      <c r="I88" s="28"/>
      <c r="J88" s="28"/>
      <c r="K88" s="28"/>
      <c r="L88" s="28"/>
    </row>
    <row r="89" spans="2:12" ht="60">
      <c r="B89" s="33" t="s">
        <v>144</v>
      </c>
      <c r="C89" s="32">
        <v>72101504</v>
      </c>
      <c r="D89" s="76" t="s">
        <v>56</v>
      </c>
      <c r="E89" s="27"/>
      <c r="F89" s="27"/>
      <c r="G89" s="27"/>
      <c r="I89" s="28"/>
      <c r="J89" s="28"/>
      <c r="K89" s="28"/>
      <c r="L89" s="28"/>
    </row>
    <row r="90" spans="2:12" ht="120">
      <c r="B90" s="35" t="s">
        <v>145</v>
      </c>
      <c r="C90" s="34">
        <v>72153201</v>
      </c>
      <c r="D90" s="77" t="s">
        <v>56</v>
      </c>
      <c r="E90" s="27"/>
      <c r="F90" s="27"/>
      <c r="G90" s="27"/>
      <c r="H90" s="28"/>
      <c r="I90" s="28"/>
      <c r="J90" s="28"/>
      <c r="K90" s="28"/>
      <c r="L90" s="28"/>
    </row>
    <row r="91" spans="2:12" ht="15">
      <c r="B91" s="35" t="s">
        <v>38</v>
      </c>
      <c r="C91" s="34">
        <v>55121700</v>
      </c>
      <c r="D91" s="77" t="s">
        <v>56</v>
      </c>
      <c r="E91" s="27"/>
      <c r="F91" s="27"/>
      <c r="G91" s="27"/>
      <c r="H91" s="28"/>
      <c r="I91" s="28"/>
      <c r="J91" s="28"/>
      <c r="K91" s="28"/>
      <c r="L91" s="28"/>
    </row>
    <row r="92" spans="2:12" ht="105">
      <c r="B92" s="36" t="s">
        <v>146</v>
      </c>
      <c r="C92" s="34">
        <v>72101500</v>
      </c>
      <c r="D92" s="77" t="s">
        <v>56</v>
      </c>
      <c r="E92" s="27"/>
      <c r="F92" s="27"/>
      <c r="G92" s="27"/>
      <c r="H92" s="28"/>
      <c r="I92" s="28"/>
      <c r="J92" s="28"/>
      <c r="K92" s="28"/>
      <c r="L92" s="28"/>
    </row>
    <row r="93" spans="2:12" ht="15">
      <c r="B93" s="37" t="s">
        <v>147</v>
      </c>
      <c r="C93" s="34">
        <v>72154200</v>
      </c>
      <c r="D93" s="77" t="s">
        <v>56</v>
      </c>
      <c r="E93" s="27"/>
      <c r="F93" s="27"/>
      <c r="G93" s="27"/>
      <c r="H93" s="28"/>
      <c r="I93" s="28"/>
      <c r="J93" s="28"/>
      <c r="K93" s="28"/>
      <c r="L93" s="28"/>
    </row>
    <row r="94" spans="2:12" ht="15">
      <c r="B94" s="37" t="s">
        <v>40</v>
      </c>
      <c r="C94" s="34">
        <v>41121800</v>
      </c>
      <c r="D94" s="77" t="s">
        <v>56</v>
      </c>
      <c r="E94" s="27"/>
      <c r="F94" s="27"/>
      <c r="G94" s="27"/>
      <c r="H94" s="28"/>
      <c r="I94" s="28"/>
      <c r="J94" s="28"/>
      <c r="K94" s="28"/>
      <c r="L94" s="28"/>
    </row>
    <row r="95" spans="2:12" ht="45.75" thickBot="1">
      <c r="B95" s="39" t="s">
        <v>148</v>
      </c>
      <c r="C95" s="38">
        <v>39121001</v>
      </c>
      <c r="D95" s="78" t="s">
        <v>56</v>
      </c>
      <c r="E95" s="27"/>
      <c r="F95" s="27"/>
      <c r="G95" s="27"/>
      <c r="H95" s="28"/>
      <c r="I95" s="28"/>
      <c r="J95" s="28"/>
      <c r="K95" s="28"/>
      <c r="L95" s="28"/>
    </row>
    <row r="96" spans="4:8" ht="15">
      <c r="D96"/>
      <c r="E96"/>
      <c r="F96"/>
      <c r="G96"/>
      <c r="H96"/>
    </row>
    <row r="97" spans="4:8" ht="15">
      <c r="D97"/>
      <c r="E97"/>
      <c r="F97"/>
      <c r="G97"/>
      <c r="H97"/>
    </row>
    <row r="98" spans="4:8" ht="15">
      <c r="D98"/>
      <c r="E98"/>
      <c r="F98"/>
      <c r="G98"/>
      <c r="H98"/>
    </row>
    <row r="99" spans="4:8" ht="15">
      <c r="D99"/>
      <c r="E99"/>
      <c r="F99"/>
      <c r="G99"/>
      <c r="H99"/>
    </row>
    <row r="100" spans="4:8" ht="15">
      <c r="D100"/>
      <c r="E100"/>
      <c r="F100"/>
      <c r="G100"/>
      <c r="H100"/>
    </row>
    <row r="101" spans="4:8" ht="15">
      <c r="D101"/>
      <c r="E101"/>
      <c r="F101"/>
      <c r="G101"/>
      <c r="H101"/>
    </row>
    <row r="102" spans="4:8" ht="15">
      <c r="D102"/>
      <c r="E102"/>
      <c r="F102"/>
      <c r="G102"/>
      <c r="H102"/>
    </row>
    <row r="103" spans="4:8" ht="15">
      <c r="D103"/>
      <c r="E103"/>
      <c r="F103"/>
      <c r="G103"/>
      <c r="H103"/>
    </row>
    <row r="104" spans="4:8" ht="15">
      <c r="D104"/>
      <c r="E104"/>
      <c r="F104"/>
      <c r="G104"/>
      <c r="H104"/>
    </row>
    <row r="105" spans="4:8" ht="15">
      <c r="D105"/>
      <c r="E105"/>
      <c r="F105"/>
      <c r="G105"/>
      <c r="H105"/>
    </row>
  </sheetData>
  <sheetProtection/>
  <mergeCells count="3">
    <mergeCell ref="F5:I9"/>
    <mergeCell ref="F11:I15"/>
    <mergeCell ref="M17:O17"/>
  </mergeCells>
  <hyperlinks>
    <hyperlink ref="C8" r:id="rId1" display="www.espuflan.com.co"/>
    <hyperlink ref="C11" r:id="rId2" display="gerencia@espuflan.com.co 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LINA MARCELA BARRERA GONZALEZ</cp:lastModifiedBy>
  <dcterms:created xsi:type="dcterms:W3CDTF">2012-12-10T15:58:41Z</dcterms:created>
  <dcterms:modified xsi:type="dcterms:W3CDTF">2019-08-05T13:36:45Z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