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ESPUFLAN 01\ESPUFLAN E.S.P. OCT.01-2022\INF. EVAL.INDEPEN.S.C.I.2023- funcion publica\"/>
    </mc:Choice>
  </mc:AlternateContent>
  <xr:revisionPtr revIDLastSave="0" documentId="13_ncr:1_{C772A0D2-01BA-479B-B710-41E8C5AF95B4}" xr6:coauthVersionLast="45" xr6:coauthVersionMax="47" xr10:uidLastSave="{00000000-0000-0000-0000-000000000000}"/>
  <bookViews>
    <workbookView xWindow="-120" yWindow="-120" windowWidth="20730" windowHeight="11160" tabRatio="699" xr2:uid="{00000000-000D-0000-FFFF-FFFF00000000}"/>
  </bookViews>
  <sheets>
    <sheet name="Conclusiones" sheetId="26" r:id="rId1"/>
    <sheet name="Hoja1"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M51" i="28" s="1"/>
  <c r="K50" i="28"/>
  <c r="K49" i="28"/>
  <c r="K48" i="28"/>
  <c r="K47" i="28"/>
  <c r="K46" i="28"/>
  <c r="K45" i="28"/>
  <c r="K44" i="28"/>
  <c r="K43" i="28"/>
  <c r="M43" i="28" s="1"/>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72" i="28" l="1"/>
  <c r="M76" i="28"/>
  <c r="M80" i="28"/>
  <c r="M48" i="28"/>
  <c r="M69" i="28"/>
  <c r="M73" i="28"/>
  <c r="M77" i="28"/>
  <c r="M81" i="28"/>
  <c r="M58" i="28"/>
  <c r="M62" i="28"/>
  <c r="M66" i="28"/>
  <c r="M57" i="28"/>
  <c r="M61" i="28"/>
  <c r="M65" i="28"/>
  <c r="M55" i="28"/>
  <c r="M59" i="28"/>
  <c r="M63" i="28"/>
  <c r="M67" i="28"/>
  <c r="M44" i="28"/>
  <c r="M46" i="28"/>
  <c r="M47" i="28"/>
  <c r="M52" i="28"/>
  <c r="M50" i="28"/>
  <c r="M54" i="28"/>
  <c r="M53" i="28"/>
  <c r="M45" i="28"/>
  <c r="M49" i="28"/>
  <c r="M71" i="28"/>
  <c r="M75" i="28"/>
  <c r="M79" i="28"/>
  <c r="M70" i="28"/>
  <c r="M74" i="28"/>
  <c r="M78" i="28"/>
  <c r="M82" i="28"/>
  <c r="M56" i="28"/>
  <c r="M60" i="28"/>
  <c r="M64" i="28"/>
  <c r="M68" i="28"/>
  <c r="M26" i="28"/>
  <c r="M27" i="28"/>
  <c r="M28" i="28"/>
  <c r="M29" i="28"/>
  <c r="M30" i="28"/>
  <c r="M31" i="28"/>
  <c r="M32" i="28"/>
  <c r="M33" i="28"/>
  <c r="M34" i="28"/>
  <c r="M35" i="28"/>
  <c r="M36" i="28"/>
  <c r="M37" i="28"/>
  <c r="M38" i="28"/>
  <c r="M39" i="28"/>
  <c r="M40" i="28"/>
  <c r="M41" i="28"/>
  <c r="M42" i="28"/>
  <c r="N55" i="28" l="1"/>
  <c r="N52"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23" i="28" l="1"/>
  <c r="M15" i="28"/>
  <c r="M22" i="28"/>
  <c r="M3" i="28"/>
  <c r="M10" i="28"/>
  <c r="M20" i="28"/>
  <c r="M19" i="28"/>
  <c r="M14" i="28"/>
  <c r="M21" i="28"/>
  <c r="M13" i="28"/>
  <c r="M6" i="28"/>
  <c r="M18" i="28"/>
  <c r="M25" i="28"/>
  <c r="M17" i="28"/>
  <c r="M9" i="28"/>
  <c r="M12" i="28"/>
  <c r="M11" i="28"/>
  <c r="M24" i="28"/>
  <c r="M16" i="28"/>
  <c r="M8" i="28"/>
  <c r="M7" i="28"/>
  <c r="M5" i="28"/>
  <c r="M4" i="28"/>
  <c r="I54" i="28"/>
  <c r="I19" i="28"/>
  <c r="I53" i="28"/>
  <c r="I6" i="28"/>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alcChain>
</file>

<file path=xl/sharedStrings.xml><?xml version="1.0" encoding="utf-8"?>
<sst xmlns="http://schemas.openxmlformats.org/spreadsheetml/2006/main" count="297" uniqueCount="150">
  <si>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</si>
  <si>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</si>
  <si>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</si>
  <si>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</si>
  <si>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</si>
  <si>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</si>
  <si>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</si>
  <si>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</si>
  <si>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</si>
  <si>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</si>
  <si>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</si>
  <si>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</si>
  <si>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</si>
  <si>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</si>
  <si>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</si>
  <si>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</si>
  <si>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</si>
  <si>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</si>
  <si>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</si>
  <si>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</si>
  <si>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</si>
  <si>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</si>
  <si>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</si>
  <si>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</si>
  <si>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</si>
  <si>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</si>
  <si>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</si>
  <si>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</si>
  <si>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</si>
  <si>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</si>
  <si>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</si>
  <si>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</si>
  <si>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</si>
  <si>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</si>
  <si>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</si>
  <si>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</si>
  <si>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</si>
  <si>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</si>
  <si>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</si>
  <si>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</si>
  <si>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</si>
  <si>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</si>
  <si>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</si>
  <si>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</si>
  <si>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</si>
  <si>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</si>
  <si>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</si>
  <si>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</si>
  <si>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</si>
  <si>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</si>
  <si>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</si>
  <si>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</si>
  <si>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</si>
  <si>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</si>
  <si>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</si>
  <si>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</si>
  <si>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</si>
  <si>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</si>
  <si>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</si>
  <si>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</si>
  <si>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</si>
  <si>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</si>
  <si>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</si>
  <si>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</si>
  <si>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</si>
  <si>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</si>
  <si>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</si>
  <si>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</si>
  <si>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</si>
  <si>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</si>
  <si>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</si>
  <si>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</si>
  <si>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</si>
  <si>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</si>
  <si>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</si>
  <si>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</si>
  <si>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</si>
  <si>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</si>
  <si>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</si>
  <si>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</si>
  <si>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</si>
  <si>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</si>
  <si>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</si>
  <si>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</si>
  <si>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</si>
  <si>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</si>
  <si>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</si>
  <si>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</si>
  <si>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</si>
  <si>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</si>
  <si>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</si>
  <si>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</si>
  <si>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</si>
  <si>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</si>
  <si>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</si>
  <si>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</si>
  <si>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</si>
  <si>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</si>
  <si>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</si>
  <si>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</si>
  <si>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</si>
  <si>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</si>
  <si>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</si>
  <si>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</si>
  <si>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</si>
  <si>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</si>
  <si>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</si>
  <si>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</si>
  <si>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</si>
  <si>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</si>
  <si>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</si>
  <si>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</si>
  <si>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</si>
  <si>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</si>
  <si>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</si>
  <si>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</si>
  <si>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</si>
  <si>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</si>
  <si>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</si>
  <si>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</si>
  <si>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</si>
  <si>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</si>
  <si>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</si>
  <si>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</si>
  <si>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</si>
  <si>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</si>
  <si>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</si>
  <si>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</si>
  <si>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</si>
  <si>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</si>
  <si>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</si>
  <si>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</si>
  <si>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</si>
  <si>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</si>
  <si>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</si>
  <si>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</si>
  <si>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</si>
  <si>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</si>
  <si>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EMPRESA DE SERVICIOS PUBLICOS DE FLANDES "ESPUFLAN E.S.P."</t>
  </si>
  <si>
    <t>La Empresa tiene diseñado e implementado el Sistema de Control Interno, el cual posee el ambiente de control, evalaucion de riesgos, actividades de control y actividades de monitoreo lo que permite una mejora continua.
El proceso de evaluacion y control efectua seguimientos con el fin de identificar falencias en cada uno de los procesos de la Empresa, generando alertas tempranas para la toma de decisiones de la Alta Direccion .</t>
  </si>
  <si>
    <t>SI</t>
  </si>
  <si>
    <t>La Empresa cuenta en la actualidad con los componentes para el Desempeño Institucional , pero debe implementar y ajustar los lineamientos en pro de un desarrollo sincronizado de sus componentes</t>
  </si>
  <si>
    <t>La Empresa dentro de su manual de funciones y el manual de procesos y procedimientos se encuentran las lineas de defensa, las que deben ser ajustadas, formalizadas e institucionalizadas al interior de la organización con el fin de conseguir una operabilidad mas eficiente.</t>
  </si>
  <si>
    <t xml:space="preserve"> 
Establecer controles a los posibles ataques a los sistemas de informacion de la Empresa  y establecer controles de seguridad para conservar los sistemas de informacion.
A traves de los comites de gerencia y las reuniones de monitoreo de seguimiento del superservicios se ha venido ajustando los control 
</t>
  </si>
  <si>
    <t>ENERO A JUNIO DE 2023</t>
  </si>
  <si>
    <t xml:space="preserve">Se adelanto de forma virtual la socializacion e  implementación del código de integridad al interior de la empresa
 Realizar evaluaciones y medir el impacto que generan en la entidad los diferentes proveedores de productos y servicios de la Empresa.
La empresa cuenta con una serie de politicas y procedimientos encaminados a la consecución de los objetivos misonales 
 </t>
  </si>
  <si>
    <t xml:space="preserve">
 Se comunico a la alta direccion sobre las acciones correctivas pendientes por ejecutar producto de las evaluaciones del plan anticorrupcion y mapa de  riesgos anticorrupción.
Se viene notifcando a las diferentes areas de la empresa de las  debilidades que arroja la evaluacion del sistema de control interno de la empresa
</t>
  </si>
  <si>
    <t xml:space="preserve">Se debe dar operatividad al  buzon  de sugerencias y socializar ante la comunidad el buzon de la pagina web de la Empresa.
Diseñar canales de comunicacion con partes externas y llevar a cabo su evaluacion
 Llevar a cabo  la caracterización de usuarios y grupos de valor
Socializar  ante la comunidad la gestion adelantada por la Empresa a traves de la pagina web y de la rendicion de cuentas .
</t>
  </si>
  <si>
    <t>La direccion de control interno de gestión viene adelantando evalaucion de las acciones de mejora del plan de mejoramiento interno.
A traves de las reuniuones de seguimiento de parte de la superservicios se han venido evaluanndo las acciones de mejora establecidas para subsanar las causales de la intervención
Se viene adelantado socializacion de temas  de autocontrol al interior de la Empresa, de forma virtual</t>
  </si>
  <si>
    <t>Estado del sistema de Control Interno de la entidad
55.8%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</si>
</sst>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0"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u/>
      <sz val="12"/>
      <color theme="0"/>
      <name val="Arial"/>
      <family val="2"/>
    </font>
    <font>
      <sz val="18"/>
      <color theme="1"/>
      <name val="Arial"/>
      <family val="2"/>
    </font>
    <font>
      <sz val="25"/>
      <color theme="1"/>
      <name val="Arial"/>
      <family val="2"/>
    </font>
    <font>
      <sz val="12"/>
      <name val="Arial"/>
      <family val="2"/>
    </font>
    <font>
      <sz val="12"/>
      <color theme="1"/>
      <name val="Arial"/>
      <family val="2"/>
    </font>
    <font>
      <sz val="16"/>
      <color theme="1"/>
      <name val="Arial"/>
      <family val="2"/>
    </font>
    <font>
      <b/>
      <sz val="11"/>
      <name val="Arial"/>
      <family val="2"/>
    </font>
    <font>
      <b/>
      <sz val="16"/>
      <color theme="1"/>
      <name val="Arial Narrow"/>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hair">
        <color rgb="FF81829A"/>
      </top>
      <bottom style="thin">
        <color rgb="FF81829A"/>
      </bottom>
      <diagonal/>
    </border>
    <border>
      <left style="medium">
        <color indexed="64"/>
      </left>
      <right style="medium">
        <color indexed="64"/>
      </right>
      <top style="thin">
        <color indexed="64"/>
      </top>
      <bottom/>
      <diagonal/>
    </border>
    <border>
      <left/>
      <right style="thin">
        <color indexed="64"/>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indexed="64"/>
      </right>
      <top style="thin">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83">
    <xf numFmtId="0" fontId="0" fillId="0" borderId="0" xfId="0"/>
    <xf numFmtId="0" fontId="5" fillId="0" borderId="0" xfId="0" applyFont="1" applyAlignment="1">
      <alignment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0" xfId="0" applyFill="1"/>
    <xf numFmtId="0" fontId="0" fillId="2" borderId="18" xfId="0" applyFill="1" applyBorder="1"/>
    <xf numFmtId="0" fontId="6" fillId="2" borderId="18"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4" fillId="2" borderId="0" xfId="0" applyFont="1" applyFill="1" applyAlignment="1">
      <alignment vertical="center"/>
    </xf>
    <xf numFmtId="0" fontId="8" fillId="2" borderId="0" xfId="0" applyFont="1" applyFill="1"/>
    <xf numFmtId="0" fontId="0" fillId="2" borderId="19" xfId="0" applyFill="1" applyBorder="1"/>
    <xf numFmtId="0" fontId="0" fillId="2" borderId="20" xfId="0" applyFill="1" applyBorder="1"/>
    <xf numFmtId="0" fontId="0" fillId="2" borderId="21" xfId="0" applyFill="1" applyBorder="1"/>
    <xf numFmtId="0" fontId="1" fillId="2" borderId="0" xfId="0" applyFont="1" applyFill="1" applyAlignment="1">
      <alignment wrapText="1"/>
    </xf>
    <xf numFmtId="0" fontId="0" fillId="0" borderId="1" xfId="0" applyBorder="1"/>
    <xf numFmtId="9" fontId="6" fillId="0" borderId="0" xfId="0" applyNumberFormat="1" applyFont="1" applyAlignment="1">
      <alignment vertical="center"/>
    </xf>
    <xf numFmtId="0" fontId="17" fillId="2" borderId="0" xfId="0" applyFont="1" applyFill="1" applyAlignment="1">
      <alignment horizontal="center" vertical="center" wrapText="1"/>
    </xf>
    <xf numFmtId="0" fontId="14" fillId="2" borderId="0" xfId="0" applyFont="1" applyFill="1" applyAlignment="1">
      <alignment vertical="center"/>
    </xf>
    <xf numFmtId="0" fontId="17" fillId="2" borderId="0" xfId="0" applyFont="1" applyFill="1"/>
    <xf numFmtId="0" fontId="16" fillId="2" borderId="0" xfId="0" applyFont="1" applyFill="1" applyAlignment="1">
      <alignment wrapText="1"/>
    </xf>
    <xf numFmtId="49" fontId="0" fillId="2" borderId="0" xfId="0" applyNumberFormat="1" applyFill="1" applyAlignment="1">
      <alignment horizontal="left" vertical="top" wrapText="1"/>
    </xf>
    <xf numFmtId="0" fontId="6" fillId="0" borderId="0" xfId="0" applyFont="1" applyAlignment="1">
      <alignment horizontal="left" vertical="center"/>
    </xf>
    <xf numFmtId="0" fontId="6" fillId="0" borderId="0" xfId="0" applyFont="1" applyAlignment="1">
      <alignment vertical="center"/>
    </xf>
    <xf numFmtId="0" fontId="0" fillId="0" borderId="23" xfId="0" applyBorder="1"/>
    <xf numFmtId="0" fontId="5" fillId="10" borderId="8" xfId="0" applyFont="1" applyFill="1" applyBorder="1" applyAlignment="1">
      <alignment horizontal="center" vertical="center" wrapText="1"/>
    </xf>
    <xf numFmtId="0" fontId="19" fillId="2" borderId="0" xfId="0" applyFont="1" applyFill="1" applyAlignment="1">
      <alignment horizontal="center" vertical="center"/>
    </xf>
    <xf numFmtId="0" fontId="18" fillId="2" borderId="0" xfId="0" applyFont="1" applyFill="1" applyAlignment="1">
      <alignment horizontal="center" vertical="center"/>
    </xf>
    <xf numFmtId="0" fontId="13" fillId="3" borderId="0" xfId="0" applyFont="1" applyFill="1" applyAlignment="1">
      <alignment horizontal="center" vertical="center" wrapText="1"/>
    </xf>
    <xf numFmtId="0" fontId="5" fillId="10" borderId="24" xfId="0" applyFont="1" applyFill="1" applyBorder="1" applyAlignment="1">
      <alignment horizontal="center" vertical="center" wrapText="1"/>
    </xf>
    <xf numFmtId="0" fontId="18" fillId="10" borderId="8" xfId="0" applyFont="1" applyFill="1" applyBorder="1" applyAlignment="1">
      <alignment horizontal="center" vertical="center" wrapText="1"/>
    </xf>
    <xf numFmtId="0" fontId="23" fillId="0" borderId="0" xfId="0" applyFont="1" applyAlignment="1">
      <alignment horizontal="center" wrapText="1"/>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1" fillId="3" borderId="1" xfId="0" applyFont="1" applyFill="1" applyBorder="1" applyAlignment="1">
      <alignment horizontal="center" vertical="center"/>
    </xf>
    <xf numFmtId="9" fontId="20" fillId="9" borderId="1" xfId="0" applyNumberFormat="1" applyFont="1" applyFill="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49" fontId="24" fillId="2" borderId="7" xfId="0" applyNumberFormat="1" applyFont="1" applyFill="1" applyBorder="1" applyAlignment="1" applyProtection="1">
      <alignment horizontal="center" vertical="center" wrapText="1"/>
      <protection locked="0"/>
    </xf>
    <xf numFmtId="0" fontId="10" fillId="0" borderId="0" xfId="2" applyFont="1" applyAlignment="1" applyProtection="1">
      <alignment vertical="center"/>
      <protection hidden="1"/>
    </xf>
    <xf numFmtId="0" fontId="11" fillId="0" borderId="0" xfId="2" applyFont="1" applyAlignment="1" applyProtection="1">
      <alignment vertical="center" wrapText="1"/>
      <protection hidden="1"/>
    </xf>
    <xf numFmtId="0" fontId="0" fillId="0" borderId="0" xfId="0" applyProtection="1">
      <protection hidden="1"/>
    </xf>
    <xf numFmtId="0" fontId="10" fillId="0" borderId="0" xfId="2" applyFont="1" applyAlignment="1" applyProtection="1">
      <alignment vertical="center" wrapText="1"/>
      <protection hidden="1"/>
    </xf>
    <xf numFmtId="0" fontId="15" fillId="0" borderId="0" xfId="0" applyFont="1" applyProtection="1">
      <protection hidden="1"/>
    </xf>
    <xf numFmtId="0" fontId="12" fillId="2" borderId="0" xfId="0" applyFont="1" applyFill="1" applyAlignment="1">
      <alignment horizontal="center"/>
    </xf>
    <xf numFmtId="164" fontId="12" fillId="2" borderId="0" xfId="0" applyNumberFormat="1" applyFont="1" applyFill="1" applyAlignment="1">
      <alignment horizont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25" fillId="0" borderId="28" xfId="0" applyFont="1" applyBorder="1" applyAlignment="1" applyProtection="1">
      <alignment horizontal="left" vertical="center" wrapText="1"/>
      <protection locked="0"/>
    </xf>
    <xf numFmtId="0" fontId="0" fillId="0" borderId="30" xfId="0" applyBorder="1"/>
    <xf numFmtId="0" fontId="26" fillId="0" borderId="24" xfId="0" applyFont="1" applyBorder="1" applyAlignment="1">
      <alignment wrapText="1"/>
    </xf>
    <xf numFmtId="0" fontId="6" fillId="2" borderId="0" xfId="0" applyFont="1" applyFill="1" applyBorder="1" applyAlignment="1">
      <alignment horizontal="center" vertical="center"/>
    </xf>
    <xf numFmtId="0" fontId="29" fillId="2" borderId="1" xfId="0" applyFont="1" applyFill="1" applyBorder="1" applyAlignment="1" applyProtection="1">
      <alignment horizontal="center"/>
      <protection locked="0"/>
    </xf>
    <xf numFmtId="164" fontId="29" fillId="2" borderId="4" xfId="0" applyNumberFormat="1" applyFont="1" applyFill="1" applyBorder="1" applyAlignment="1" applyProtection="1">
      <alignment horizontal="center"/>
      <protection locked="0"/>
    </xf>
    <xf numFmtId="164" fontId="29" fillId="2" borderId="5" xfId="0" applyNumberFormat="1" applyFont="1" applyFill="1" applyBorder="1" applyAlignment="1" applyProtection="1">
      <alignment horizontal="center"/>
      <protection locked="0"/>
    </xf>
    <xf numFmtId="164" fontId="29" fillId="2" borderId="22" xfId="0" applyNumberFormat="1" applyFont="1" applyFill="1" applyBorder="1" applyAlignment="1" applyProtection="1">
      <alignment horizontal="center"/>
      <protection locked="0"/>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49" fontId="28" fillId="2" borderId="12" xfId="0" applyNumberFormat="1" applyFont="1" applyFill="1" applyBorder="1" applyAlignment="1">
      <alignment horizontal="left" vertical="center" wrapText="1"/>
    </xf>
    <xf numFmtId="49" fontId="28" fillId="2" borderId="10" xfId="0" applyNumberFormat="1" applyFont="1" applyFill="1" applyBorder="1" applyAlignment="1">
      <alignment horizontal="left" vertical="center" wrapText="1"/>
    </xf>
    <xf numFmtId="0" fontId="18" fillId="3" borderId="25" xfId="0" applyFont="1" applyFill="1" applyBorder="1" applyAlignment="1">
      <alignment horizontal="center" vertical="center" wrapText="1"/>
    </xf>
    <xf numFmtId="0" fontId="18" fillId="3" borderId="27" xfId="0" applyFont="1" applyFill="1" applyBorder="1" applyAlignment="1">
      <alignment horizontal="center" vertical="center" wrapText="1"/>
    </xf>
    <xf numFmtId="49" fontId="28" fillId="2" borderId="13" xfId="0" applyNumberFormat="1" applyFont="1" applyFill="1" applyBorder="1" applyAlignment="1">
      <alignment horizontal="left" vertical="center" wrapText="1"/>
    </xf>
    <xf numFmtId="49" fontId="28" fillId="2" borderId="11" xfId="0" applyNumberFormat="1" applyFont="1" applyFill="1" applyBorder="1" applyAlignment="1">
      <alignment horizontal="left" vertical="center" wrapText="1"/>
    </xf>
    <xf numFmtId="0" fontId="18" fillId="3" borderId="25" xfId="0" applyFont="1" applyFill="1" applyBorder="1" applyAlignment="1">
      <alignment horizontal="center" vertical="center"/>
    </xf>
    <xf numFmtId="0" fontId="18" fillId="3" borderId="26" xfId="0" applyFont="1" applyFill="1" applyBorder="1" applyAlignment="1">
      <alignment horizontal="center" vertical="center"/>
    </xf>
    <xf numFmtId="0" fontId="18" fillId="3" borderId="27" xfId="0" applyFont="1" applyFill="1" applyBorder="1" applyAlignment="1">
      <alignment horizontal="center" vertical="center"/>
    </xf>
    <xf numFmtId="49" fontId="27" fillId="2" borderId="9" xfId="0" applyNumberFormat="1" applyFont="1" applyFill="1" applyBorder="1" applyAlignment="1" applyProtection="1">
      <alignment horizontal="left" vertical="top" wrapText="1"/>
      <protection locked="0"/>
    </xf>
    <xf numFmtId="49" fontId="27" fillId="2" borderId="29" xfId="0" applyNumberFormat="1" applyFont="1" applyFill="1" applyBorder="1" applyAlignment="1" applyProtection="1">
      <alignment horizontal="left" vertical="top" wrapText="1"/>
      <protection locked="0"/>
    </xf>
    <xf numFmtId="49" fontId="27" fillId="2" borderId="31" xfId="0" applyNumberFormat="1" applyFont="1" applyFill="1" applyBorder="1" applyAlignment="1" applyProtection="1">
      <alignment horizontal="left" vertical="top" wrapText="1"/>
      <protection locked="0"/>
    </xf>
    <xf numFmtId="49" fontId="27" fillId="2" borderId="32" xfId="0" applyNumberFormat="1" applyFont="1" applyFill="1" applyBorder="1" applyAlignment="1" applyProtection="1">
      <alignment horizontal="left" vertical="top" wrapText="1"/>
      <protection locked="0"/>
    </xf>
    <xf numFmtId="49" fontId="27" fillId="2" borderId="33" xfId="0" applyNumberFormat="1" applyFont="1" applyFill="1" applyBorder="1" applyAlignment="1" applyProtection="1">
      <alignment horizontal="left" vertical="top" wrapText="1"/>
      <protection locked="0"/>
    </xf>
    <xf numFmtId="49" fontId="27" fillId="2" borderId="34" xfId="0" applyNumberFormat="1" applyFont="1" applyFill="1" applyBorder="1" applyAlignment="1" applyProtection="1">
      <alignment horizontal="left" vertical="top" wrapText="1"/>
      <protection locked="0"/>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4">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607339</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R38"/>
  <sheetViews>
    <sheetView tabSelected="1" topLeftCell="A6" zoomScale="66" zoomScaleNormal="66" workbookViewId="0">
      <selection activeCell="M9" sqref="M9"/>
    </sheetView>
  </sheetViews>
  <sheetFormatPr baseColWidth="10" defaultColWidth="11.42578125" defaultRowHeight="12.75" x14ac:dyDescent="0.2"/>
  <cols>
    <col min="1" max="1" width="3.140625" style="9" customWidth="1"/>
    <col min="2" max="2" width="3.42578125" style="9" customWidth="1"/>
    <col min="3" max="3" width="27.42578125" style="9" customWidth="1"/>
    <col min="4" max="4" width="1.28515625" style="9" customWidth="1"/>
    <col min="5" max="5" width="26.5703125" style="9" customWidth="1"/>
    <col min="6" max="6" width="6.140625" style="9" customWidth="1"/>
    <col min="7" max="7" width="22.85546875" style="9" customWidth="1"/>
    <col min="8" max="8" width="21" style="9" customWidth="1"/>
    <col min="9" max="9" width="81.28515625" style="9" customWidth="1"/>
    <col min="10" max="10" width="14.28515625" style="9" customWidth="1"/>
    <col min="11" max="11" width="5.140625" style="9" customWidth="1"/>
    <col min="12" max="12" width="16" style="9" hidden="1" customWidth="1"/>
    <col min="13" max="16384" width="11.42578125" style="9"/>
  </cols>
  <sheetData>
    <row r="1" spans="2:12" ht="13.5" thickBot="1" x14ac:dyDescent="0.25"/>
    <row r="2" spans="2:12" ht="18" customHeight="1" thickTop="1" x14ac:dyDescent="0.2">
      <c r="B2" s="5"/>
      <c r="C2" s="6"/>
      <c r="D2" s="6"/>
      <c r="E2" s="6"/>
      <c r="F2" s="6"/>
      <c r="G2" s="6"/>
      <c r="H2" s="6"/>
      <c r="I2" s="6"/>
      <c r="J2" s="6"/>
      <c r="K2" s="6"/>
      <c r="L2" s="7"/>
    </row>
    <row r="3" spans="2:12" ht="18" customHeight="1" x14ac:dyDescent="0.3">
      <c r="B3" s="8"/>
      <c r="E3" s="66" t="s">
        <v>9</v>
      </c>
      <c r="F3" s="62" t="s">
        <v>138</v>
      </c>
      <c r="G3" s="62"/>
      <c r="H3" s="62"/>
      <c r="I3" s="62"/>
      <c r="J3" s="62"/>
      <c r="K3" s="53"/>
      <c r="L3" s="10"/>
    </row>
    <row r="4" spans="2:12" ht="32.25" customHeight="1" x14ac:dyDescent="0.3">
      <c r="B4" s="8"/>
      <c r="E4" s="67"/>
      <c r="F4" s="62"/>
      <c r="G4" s="62"/>
      <c r="H4" s="62"/>
      <c r="I4" s="62"/>
      <c r="J4" s="62"/>
      <c r="K4" s="53"/>
      <c r="L4" s="10"/>
    </row>
    <row r="5" spans="2:12" ht="41.25" customHeight="1" x14ac:dyDescent="0.3">
      <c r="B5" s="8"/>
      <c r="E5" s="44" t="s">
        <v>10</v>
      </c>
      <c r="F5" s="63" t="s">
        <v>144</v>
      </c>
      <c r="G5" s="64"/>
      <c r="H5" s="64"/>
      <c r="I5" s="64"/>
      <c r="J5" s="65"/>
      <c r="K5" s="54"/>
      <c r="L5" s="10"/>
    </row>
    <row r="6" spans="2:12" ht="18" customHeight="1" thickBot="1" x14ac:dyDescent="0.35">
      <c r="B6" s="8"/>
      <c r="E6" s="25"/>
      <c r="F6" s="54"/>
      <c r="G6" s="54"/>
      <c r="H6" s="54"/>
      <c r="I6" s="54"/>
      <c r="J6" s="54"/>
      <c r="L6" s="10"/>
    </row>
    <row r="7" spans="2:12" ht="93" customHeight="1" thickBot="1" x14ac:dyDescent="0.25">
      <c r="B7" s="8"/>
      <c r="I7" s="70" t="s">
        <v>149</v>
      </c>
      <c r="J7" s="71"/>
      <c r="K7" s="33"/>
      <c r="L7" s="10"/>
    </row>
    <row r="8" spans="2:12" ht="18" customHeight="1" x14ac:dyDescent="0.25">
      <c r="B8" s="8"/>
      <c r="K8" s="26"/>
      <c r="L8" s="10"/>
    </row>
    <row r="9" spans="2:12" ht="18" customHeight="1" x14ac:dyDescent="0.2">
      <c r="B9" s="8"/>
      <c r="L9" s="10"/>
    </row>
    <row r="10" spans="2:12" x14ac:dyDescent="0.2">
      <c r="B10" s="8"/>
      <c r="L10" s="10"/>
    </row>
    <row r="11" spans="2:12" x14ac:dyDescent="0.2">
      <c r="B11" s="8"/>
      <c r="L11" s="10"/>
    </row>
    <row r="12" spans="2:12" x14ac:dyDescent="0.2">
      <c r="B12" s="8"/>
      <c r="L12" s="10"/>
    </row>
    <row r="13" spans="2:12" x14ac:dyDescent="0.2">
      <c r="B13" s="8"/>
      <c r="L13" s="10"/>
    </row>
    <row r="14" spans="2:12" x14ac:dyDescent="0.2">
      <c r="B14" s="8"/>
      <c r="L14" s="10"/>
    </row>
    <row r="15" spans="2:12" x14ac:dyDescent="0.2">
      <c r="B15" s="8"/>
      <c r="L15" s="10"/>
    </row>
    <row r="16" spans="2:12" ht="13.5" thickBot="1" x14ac:dyDescent="0.25">
      <c r="B16" s="8"/>
      <c r="L16" s="10"/>
    </row>
    <row r="17" spans="2:18" ht="24" thickBot="1" x14ac:dyDescent="0.25">
      <c r="B17" s="8"/>
      <c r="C17" s="74" t="s">
        <v>11</v>
      </c>
      <c r="D17" s="75"/>
      <c r="E17" s="75"/>
      <c r="F17" s="75"/>
      <c r="G17" s="75"/>
      <c r="H17" s="75"/>
      <c r="I17" s="75"/>
      <c r="J17" s="76"/>
      <c r="K17" s="34"/>
      <c r="L17" s="10"/>
    </row>
    <row r="18" spans="2:18" ht="15.75" customHeight="1" x14ac:dyDescent="0.2">
      <c r="B18" s="8"/>
      <c r="C18" s="61"/>
      <c r="D18" s="61"/>
      <c r="E18" s="61"/>
      <c r="F18" s="61"/>
      <c r="G18" s="61"/>
      <c r="H18" s="61"/>
      <c r="I18" s="61"/>
      <c r="J18" s="61"/>
      <c r="K18" s="14"/>
      <c r="L18" s="10"/>
    </row>
    <row r="19" spans="2:18" ht="121.5" customHeight="1" x14ac:dyDescent="0.2">
      <c r="B19" s="8"/>
      <c r="C19" s="68" t="s">
        <v>12</v>
      </c>
      <c r="D19" s="69"/>
      <c r="E19" s="47" t="s">
        <v>13</v>
      </c>
      <c r="F19" s="77" t="s">
        <v>141</v>
      </c>
      <c r="G19" s="78"/>
      <c r="H19" s="78"/>
      <c r="I19" s="78"/>
      <c r="J19" s="79"/>
      <c r="K19" s="28"/>
      <c r="L19" s="10"/>
    </row>
    <row r="20" spans="2:18" ht="178.5" customHeight="1" x14ac:dyDescent="0.2">
      <c r="B20" s="8"/>
      <c r="C20" s="68" t="s">
        <v>14</v>
      </c>
      <c r="D20" s="69"/>
      <c r="E20" s="47" t="s">
        <v>16</v>
      </c>
      <c r="F20" s="80" t="s">
        <v>139</v>
      </c>
      <c r="G20" s="81"/>
      <c r="H20" s="81"/>
      <c r="I20" s="81"/>
      <c r="J20" s="82"/>
      <c r="K20" s="28"/>
      <c r="L20" s="10"/>
    </row>
    <row r="21" spans="2:18" ht="143.25" customHeight="1" x14ac:dyDescent="0.2">
      <c r="B21" s="8"/>
      <c r="C21" s="72" t="s">
        <v>15</v>
      </c>
      <c r="D21" s="73"/>
      <c r="E21" s="47" t="s">
        <v>16</v>
      </c>
      <c r="F21" s="80" t="s">
        <v>142</v>
      </c>
      <c r="G21" s="81"/>
      <c r="H21" s="81"/>
      <c r="I21" s="81"/>
      <c r="J21" s="82"/>
      <c r="K21" s="28"/>
      <c r="L21" s="10"/>
    </row>
    <row r="22" spans="2:18" ht="66" customHeight="1" thickBot="1" x14ac:dyDescent="0.25">
      <c r="B22" s="8"/>
      <c r="G22" s="27"/>
      <c r="L22" s="10"/>
    </row>
    <row r="23" spans="2:18" ht="102.75" customHeight="1" thickBot="1" x14ac:dyDescent="0.25">
      <c r="B23" s="8"/>
      <c r="C23" s="37" t="s">
        <v>4</v>
      </c>
      <c r="D23" s="2"/>
      <c r="E23" s="32" t="s">
        <v>17</v>
      </c>
      <c r="F23" s="2"/>
      <c r="G23" s="32" t="s">
        <v>18</v>
      </c>
      <c r="H23" s="2"/>
      <c r="I23" s="36" t="s">
        <v>19</v>
      </c>
      <c r="J23" s="24"/>
      <c r="K23" s="24"/>
      <c r="L23" s="10"/>
      <c r="M23" s="21"/>
    </row>
    <row r="24" spans="2:18" ht="6.75" customHeight="1" x14ac:dyDescent="0.35">
      <c r="B24" s="8"/>
      <c r="C24" s="38"/>
      <c r="D24"/>
      <c r="E24"/>
      <c r="F24"/>
      <c r="G24"/>
      <c r="H24"/>
      <c r="I24" s="31"/>
      <c r="J24"/>
      <c r="K24"/>
      <c r="L24" s="10"/>
    </row>
    <row r="25" spans="2:18" ht="177" customHeight="1" thickBot="1" x14ac:dyDescent="0.25">
      <c r="B25" s="8"/>
      <c r="C25" s="39" t="s">
        <v>3</v>
      </c>
      <c r="D25" s="1"/>
      <c r="E25" s="46" t="s">
        <v>140</v>
      </c>
      <c r="F25" s="23"/>
      <c r="G25" s="45">
        <v>0.6</v>
      </c>
      <c r="H25" s="23"/>
      <c r="I25" s="58" t="s">
        <v>145</v>
      </c>
      <c r="J25" s="30"/>
      <c r="K25" s="29"/>
      <c r="L25" s="11"/>
      <c r="M25" s="13"/>
      <c r="N25" s="13"/>
      <c r="O25" s="13"/>
      <c r="P25" s="13"/>
      <c r="Q25" s="13"/>
      <c r="R25" s="13"/>
    </row>
    <row r="26" spans="2:18" ht="6.75" hidden="1" customHeight="1" thickBot="1" x14ac:dyDescent="0.4">
      <c r="B26" s="8"/>
      <c r="C26" s="38"/>
      <c r="D26"/>
      <c r="E26" s="3"/>
      <c r="F26"/>
      <c r="G26" s="22"/>
      <c r="H26"/>
      <c r="I26" s="59"/>
      <c r="J26"/>
      <c r="K26" s="4"/>
      <c r="L26" s="10"/>
    </row>
    <row r="27" spans="2:18" ht="165" customHeight="1" thickBot="1" x14ac:dyDescent="0.25">
      <c r="B27" s="8"/>
      <c r="C27" s="40" t="s">
        <v>20</v>
      </c>
      <c r="D27" s="1"/>
      <c r="E27" s="46" t="s">
        <v>140</v>
      </c>
      <c r="F27"/>
      <c r="G27" s="45">
        <v>0.64</v>
      </c>
      <c r="H27"/>
      <c r="I27" s="60" t="s">
        <v>146</v>
      </c>
      <c r="J27"/>
      <c r="K27" s="29"/>
      <c r="L27" s="10"/>
    </row>
    <row r="28" spans="2:18" ht="6.75" hidden="1" customHeight="1" thickBot="1" x14ac:dyDescent="0.4">
      <c r="B28" s="8"/>
      <c r="C28" s="38"/>
      <c r="D28"/>
      <c r="E28" s="3"/>
      <c r="F28"/>
      <c r="G28" s="22"/>
      <c r="H28"/>
      <c r="I28" s="31"/>
      <c r="J28"/>
      <c r="K28" s="4"/>
      <c r="L28" s="10"/>
    </row>
    <row r="29" spans="2:18" ht="144" customHeight="1" thickBot="1" x14ac:dyDescent="0.25">
      <c r="B29" s="8"/>
      <c r="C29" s="41" t="s">
        <v>21</v>
      </c>
      <c r="D29" s="1"/>
      <c r="E29" s="46" t="s">
        <v>140</v>
      </c>
      <c r="F29"/>
      <c r="G29" s="45">
        <v>0.6</v>
      </c>
      <c r="H29"/>
      <c r="I29" s="60" t="s">
        <v>143</v>
      </c>
      <c r="J29"/>
      <c r="K29" s="29"/>
      <c r="L29" s="10"/>
    </row>
    <row r="30" spans="2:18" ht="28.5" hidden="1" customHeight="1" thickBot="1" x14ac:dyDescent="0.4">
      <c r="B30" s="8"/>
      <c r="C30" s="38"/>
      <c r="D30"/>
      <c r="E30" s="3"/>
      <c r="F30"/>
      <c r="G30" s="22"/>
      <c r="H30"/>
      <c r="I30" s="31"/>
      <c r="J30"/>
      <c r="K30" s="4"/>
      <c r="L30" s="10"/>
    </row>
    <row r="31" spans="2:18" ht="242.25" customHeight="1" thickBot="1" x14ac:dyDescent="0.25">
      <c r="B31" s="8"/>
      <c r="C31" s="42" t="s">
        <v>22</v>
      </c>
      <c r="D31" s="1"/>
      <c r="E31" s="46" t="s">
        <v>140</v>
      </c>
      <c r="F31"/>
      <c r="G31" s="45">
        <v>0.25</v>
      </c>
      <c r="H31"/>
      <c r="I31" s="60" t="s">
        <v>147</v>
      </c>
      <c r="J31"/>
      <c r="K31" s="29"/>
      <c r="L31" s="10"/>
    </row>
    <row r="32" spans="2:18" ht="6.75" hidden="1" customHeight="1" thickBot="1" x14ac:dyDescent="0.4">
      <c r="B32" s="8"/>
      <c r="C32" s="38"/>
      <c r="D32"/>
      <c r="E32" s="3"/>
      <c r="F32"/>
      <c r="G32" s="22"/>
      <c r="H32"/>
      <c r="I32" s="31"/>
      <c r="J32"/>
      <c r="K32" s="4"/>
      <c r="L32" s="10"/>
    </row>
    <row r="33" spans="2:12" ht="198.75" customHeight="1" thickBot="1" x14ac:dyDescent="0.25">
      <c r="B33" s="8"/>
      <c r="C33" s="43" t="s">
        <v>23</v>
      </c>
      <c r="D33" s="1"/>
      <c r="E33" s="46" t="s">
        <v>140</v>
      </c>
      <c r="F33"/>
      <c r="G33" s="45">
        <v>0.7</v>
      </c>
      <c r="H33"/>
      <c r="I33" s="60" t="s">
        <v>148</v>
      </c>
      <c r="J33"/>
      <c r="K33" s="29"/>
      <c r="L33" s="10"/>
    </row>
    <row r="34" spans="2:12" ht="15.75" x14ac:dyDescent="0.2">
      <c r="B34" s="8"/>
      <c r="C34" s="12"/>
      <c r="D34" s="12"/>
      <c r="E34" s="14"/>
      <c r="K34" s="15"/>
      <c r="L34" s="10"/>
    </row>
    <row r="35" spans="2:12" ht="15.75" x14ac:dyDescent="0.2">
      <c r="B35" s="8"/>
      <c r="C35" s="16"/>
      <c r="D35" s="12"/>
      <c r="E35" s="14"/>
      <c r="K35" s="15"/>
      <c r="L35" s="10"/>
    </row>
    <row r="36" spans="2:12" x14ac:dyDescent="0.2">
      <c r="B36" s="8"/>
      <c r="C36" s="17"/>
      <c r="L36" s="10"/>
    </row>
    <row r="37" spans="2:12" ht="13.5" thickBot="1" x14ac:dyDescent="0.25">
      <c r="B37" s="18"/>
      <c r="C37" s="19"/>
      <c r="D37" s="19"/>
      <c r="E37" s="19"/>
      <c r="F37" s="19"/>
      <c r="G37" s="19"/>
      <c r="H37" s="19"/>
      <c r="I37" s="19"/>
      <c r="J37" s="19"/>
      <c r="K37" s="19"/>
      <c r="L37" s="20"/>
    </row>
    <row r="38" spans="2:12" ht="13.5" thickTop="1" x14ac:dyDescent="0.2"/>
  </sheetData>
  <sheetProtection formatCells="0" formatColumns="0" formatRows="0"/>
  <mergeCells count="11">
    <mergeCell ref="C21:D21"/>
    <mergeCell ref="C17:J17"/>
    <mergeCell ref="C19:D19"/>
    <mergeCell ref="F19:J19"/>
    <mergeCell ref="F20:J20"/>
    <mergeCell ref="F21:J21"/>
    <mergeCell ref="F3:J4"/>
    <mergeCell ref="F5:J5"/>
    <mergeCell ref="E3:E4"/>
    <mergeCell ref="C20:D20"/>
    <mergeCell ref="I7:J7"/>
  </mergeCells>
  <conditionalFormatting sqref="G25 G27 G29 G31 G33">
    <cfRule type="cellIs" dxfId="3" priority="25" operator="between">
      <formula>0.76</formula>
      <formula>1</formula>
    </cfRule>
    <cfRule type="cellIs" dxfId="2" priority="26" operator="between">
      <formula>0.51</formula>
      <formula>0.75</formula>
    </cfRule>
    <cfRule type="cellIs" dxfId="1" priority="27" operator="between">
      <formula>0.26</formula>
      <formula>0.5</formula>
    </cfRule>
  </conditionalFormatting>
  <conditionalFormatting sqref="G25 G27 G29 G31 G33">
    <cfRule type="cellIs" dxfId="0" priority="28" operator="between">
      <formula>0</formula>
      <formula>#REF!</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K19" xr:uid="{00000000-0002-0000-0800-000001000000}">
      <formula1>"Si,No"</formula1>
    </dataValidation>
    <dataValidation type="list" allowBlank="1" showInputMessage="1" showErrorMessage="1" sqref="K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55" t="s">
        <v>7</v>
      </c>
      <c r="B1" s="55" t="s">
        <v>24</v>
      </c>
      <c r="C1" s="56" t="s">
        <v>25</v>
      </c>
      <c r="D1" s="56" t="s">
        <v>26</v>
      </c>
      <c r="E1" s="56" t="s">
        <v>27</v>
      </c>
      <c r="F1" s="55" t="s">
        <v>8</v>
      </c>
      <c r="G1" s="57" t="s">
        <v>28</v>
      </c>
      <c r="H1" s="57" t="s">
        <v>29</v>
      </c>
      <c r="I1" s="57" t="s">
        <v>30</v>
      </c>
      <c r="J1" s="57" t="s">
        <v>5</v>
      </c>
      <c r="K1" s="57" t="s">
        <v>6</v>
      </c>
      <c r="L1" s="57" t="s">
        <v>31</v>
      </c>
      <c r="M1" s="35" t="s">
        <v>32</v>
      </c>
      <c r="N1" s="35"/>
    </row>
    <row r="2" spans="1:19" ht="12.75" customHeight="1" x14ac:dyDescent="0.2">
      <c r="A2" s="50" t="s">
        <v>33</v>
      </c>
      <c r="B2" s="50" t="str">
        <f>+LEFT(A2,1)</f>
        <v>1</v>
      </c>
      <c r="C2" s="50" t="e">
        <f>+MID(VLOOKUP(A2,#REF!,2,0),4,LEN(VLOOKUP(A2,#REF!,2,0))-4)</f>
        <v>#REF!</v>
      </c>
      <c r="D2" s="50" t="s">
        <v>34</v>
      </c>
      <c r="E2" s="50" t="e">
        <f>+VLOOKUP(A2,#REF!,3,0)</f>
        <v>#REF!</v>
      </c>
      <c r="F2" s="50" t="e">
        <f>+VLOOKUP(A2,#REF!,10,0)</f>
        <v>#REF!</v>
      </c>
      <c r="G2" s="50" t="e">
        <f>+VLOOKUP(A2,#REF!,13)</f>
        <v>#REF!</v>
      </c>
      <c r="H2" s="52" t="e">
        <f>+_xlfn.RANK.EQ(G2,$G$2:$G$82,1)</f>
        <v>#REF!</v>
      </c>
      <c r="I2" s="50" t="e">
        <f t="shared" ref="I2:I33" si="0">+IF(F2=$F$2,$P$4,IF(F2=$F$3,$P$2,$P$3))</f>
        <v>#REF!</v>
      </c>
      <c r="J2" s="50" t="s">
        <v>35</v>
      </c>
      <c r="K2" s="50" t="e">
        <f>+IF(ISBLANK(VLOOKUP(A2,#REF!,5,0)),"",VLOOKUP(A2,#REF!,5,0))</f>
        <v>#REF!</v>
      </c>
      <c r="L2" s="50" t="e">
        <f>+IF(ISBLANK(VLOOKUP(A2,#REF!,9,0)),"",VLOOKUP(A2,#REF!,9,0))</f>
        <v>#REF!</v>
      </c>
      <c r="M2" s="50" t="e">
        <f t="shared" ref="M2" si="1">+IF(OR(AND(K2=1,L2=1),AND(ISBLANK(K2),ISBLANK(L2)),K2="",L2=""),0,IF(OR(AND(K2=1,L2=2),AND(K2=1,L2=3)),0.25,IF(OR(AND(K2=2,L2=2),AND(K2=3,L2=1),AND(K2=3,L2=2),AND(K2=2,L2=1)),0.5,IF(AND(K2=2,L2=3),0.75,1))))</f>
        <v>#REF!</v>
      </c>
      <c r="N2" s="50" t="e">
        <f>+AVERAGEIF($D$2:$D$82,D2,$M$2:$M$82)</f>
        <v>#REF!</v>
      </c>
      <c r="O2" s="48" t="s">
        <v>0</v>
      </c>
      <c r="P2" s="49" t="s">
        <v>36</v>
      </c>
      <c r="Q2" s="49"/>
      <c r="R2" s="50"/>
      <c r="S2" s="50"/>
    </row>
    <row r="3" spans="1:19" ht="12.75" customHeight="1" x14ac:dyDescent="0.2">
      <c r="A3" s="50" t="s">
        <v>37</v>
      </c>
      <c r="B3" s="50" t="str">
        <f t="shared" ref="B3:B42" si="2">+LEFT(A3,1)</f>
        <v>1</v>
      </c>
      <c r="C3" s="50" t="e">
        <f>+MID(VLOOKUP(A3,#REF!,2,0),4,LEN(VLOOKUP(A3,#REF!,2,0))-4)</f>
        <v>#REF!</v>
      </c>
      <c r="D3" s="50" t="s">
        <v>34</v>
      </c>
      <c r="E3" s="50" t="e">
        <f>+VLOOKUP(A3,#REF!,3,0)</f>
        <v>#REF!</v>
      </c>
      <c r="F3" s="50" t="e">
        <f>+VLOOKUP(A3,#REF!,10,0)</f>
        <v>#REF!</v>
      </c>
      <c r="G3" s="50" t="e">
        <f>+VLOOKUP(A3,#REF!,13,0)</f>
        <v>#REF!</v>
      </c>
      <c r="H3" s="52" t="e">
        <f t="shared" ref="H3:H70" si="3">+_xlfn.RANK.EQ(G3,$G$2:$G$82,1)</f>
        <v>#REF!</v>
      </c>
      <c r="I3" s="50" t="e">
        <f t="shared" si="0"/>
        <v>#REF!</v>
      </c>
      <c r="J3" s="50" t="s">
        <v>35</v>
      </c>
      <c r="K3" s="50" t="e">
        <f>+IF(ISBLANK(VLOOKUP(A3,#REF!,5,0)),"",VLOOKUP(A3,#REF!,5,0))</f>
        <v>#REF!</v>
      </c>
      <c r="L3" s="50" t="e">
        <f>+IF(ISBLANK(VLOOKUP(A3,#REF!,9,0)),"",VLOOKUP(A3,#REF!,9,0))</f>
        <v>#REF!</v>
      </c>
      <c r="M3" s="50" t="e">
        <f>+IF(OR(AND(K3=1,L3=1),AND(ISBLANK(K3),ISBLANK(L3)),K3="",L3=""),0,IF(OR(AND(K3=1,L3=2),AND(K3=1,L3=3)),0.25,IF(OR(AND(K3=2,L3=2),AND(K3=3,L3=1),AND(K3=3,L3=2),AND(K3=2,L3=1)),0.5,IF(AND(K3=2,L3=3),0.75,1))))</f>
        <v>#REF!</v>
      </c>
      <c r="N3" s="50" t="e">
        <f t="shared" ref="N3:N70" si="4">+AVERAGEIF($D$2:$D$82,D3,$M$2:$M$82)</f>
        <v>#REF!</v>
      </c>
      <c r="O3" s="51" t="s">
        <v>1</v>
      </c>
      <c r="P3" s="49" t="s">
        <v>38</v>
      </c>
      <c r="Q3" s="49"/>
      <c r="R3" s="50" t="s">
        <v>39</v>
      </c>
      <c r="S3" s="50"/>
    </row>
    <row r="4" spans="1:19" ht="16.5" customHeight="1" x14ac:dyDescent="0.2">
      <c r="A4" s="50" t="s">
        <v>40</v>
      </c>
      <c r="B4" s="50" t="str">
        <f t="shared" si="2"/>
        <v>1</v>
      </c>
      <c r="C4" s="50" t="e">
        <f>+MID(VLOOKUP(A4,#REF!,2,0),4,LEN(VLOOKUP(A4,#REF!,2,0))-4)</f>
        <v>#REF!</v>
      </c>
      <c r="D4" s="50" t="s">
        <v>34</v>
      </c>
      <c r="E4" s="50" t="e">
        <f>+VLOOKUP(A4,#REF!,3,0)</f>
        <v>#REF!</v>
      </c>
      <c r="F4" s="50" t="e">
        <f>+VLOOKUP(A4,#REF!,10,0)</f>
        <v>#REF!</v>
      </c>
      <c r="G4" s="50" t="e">
        <f>+VLOOKUP(A4,#REF!,13,0)</f>
        <v>#REF!</v>
      </c>
      <c r="H4" s="52" t="e">
        <f t="shared" si="3"/>
        <v>#REF!</v>
      </c>
      <c r="I4" s="50" t="e">
        <f t="shared" si="0"/>
        <v>#REF!</v>
      </c>
      <c r="J4" s="50" t="s">
        <v>35</v>
      </c>
      <c r="K4" s="50" t="e">
        <f>+IF(ISBLANK(VLOOKUP(A4,#REF!,5,0)),"",VLOOKUP(A4,#REF!,5,0))</f>
        <v>#REF!</v>
      </c>
      <c r="L4" s="50" t="e">
        <f>+IF(ISBLANK(VLOOKUP(A4,#REF!,9,0)),"",VLOOKUP(A4,#REF!,9,0))</f>
        <v>#REF!</v>
      </c>
      <c r="M4" s="50" t="e">
        <f t="shared" ref="M4:M67" si="5">+IF(OR(AND(K4=1,L4=1),AND(ISBLANK(K4),ISBLANK(L4)),K4="",L4=""),0,IF(OR(AND(K4=1,L4=2),AND(K4=1,L4=3)),0.25,IF(OR(AND(K4=2,L4=2),AND(K4=3,L4=1),AND(K4=3,L4=2),AND(K4=2,L4=1)),0.5,IF(AND(K4=2,L4=3),0.75,1))))</f>
        <v>#REF!</v>
      </c>
      <c r="N4" s="50" t="e">
        <f t="shared" si="4"/>
        <v>#REF!</v>
      </c>
      <c r="O4" s="51" t="s">
        <v>2</v>
      </c>
      <c r="P4" s="49" t="s">
        <v>41</v>
      </c>
      <c r="Q4" s="49"/>
      <c r="R4" s="50"/>
      <c r="S4" s="50"/>
    </row>
    <row r="5" spans="1:19" x14ac:dyDescent="0.2">
      <c r="A5" s="50" t="s">
        <v>42</v>
      </c>
      <c r="B5" s="50" t="str">
        <f t="shared" si="2"/>
        <v>1</v>
      </c>
      <c r="C5" s="50" t="e">
        <f>+MID(VLOOKUP(A5,#REF!,2,0),4,LEN(VLOOKUP(A5,#REF!,2,0))-4)</f>
        <v>#REF!</v>
      </c>
      <c r="D5" s="50" t="s">
        <v>34</v>
      </c>
      <c r="E5" s="50" t="e">
        <f>+VLOOKUP(A5,#REF!,3,0)</f>
        <v>#REF!</v>
      </c>
      <c r="F5" s="50" t="e">
        <f>+VLOOKUP(A5,#REF!,10,0)</f>
        <v>#REF!</v>
      </c>
      <c r="G5" s="50" t="e">
        <f>+VLOOKUP(A5,#REF!,13,0)</f>
        <v>#REF!</v>
      </c>
      <c r="H5" s="52" t="e">
        <f t="shared" si="3"/>
        <v>#REF!</v>
      </c>
      <c r="I5" s="50" t="e">
        <f t="shared" si="0"/>
        <v>#REF!</v>
      </c>
      <c r="J5" s="50" t="s">
        <v>35</v>
      </c>
      <c r="K5" s="50" t="e">
        <f>+IF(ISBLANK(VLOOKUP(A5,#REF!,5,0)),"",VLOOKUP(A5,#REF!,5,0))</f>
        <v>#REF!</v>
      </c>
      <c r="L5" s="50" t="e">
        <f>+IF(ISBLANK(VLOOKUP(A5,#REF!,9,0)),"",VLOOKUP(A5,#REF!,9,0))</f>
        <v>#REF!</v>
      </c>
      <c r="M5" s="50" t="e">
        <f t="shared" si="5"/>
        <v>#REF!</v>
      </c>
      <c r="N5" s="50" t="e">
        <f t="shared" si="4"/>
        <v>#REF!</v>
      </c>
      <c r="O5" s="50"/>
      <c r="P5" s="50"/>
    </row>
    <row r="6" spans="1:19" x14ac:dyDescent="0.2">
      <c r="A6" s="50" t="s">
        <v>43</v>
      </c>
      <c r="B6" s="50" t="str">
        <f t="shared" si="2"/>
        <v>1</v>
      </c>
      <c r="C6" s="50" t="e">
        <f>+MID(VLOOKUP(A6,#REF!,2,0),4,LEN(VLOOKUP(A6,#REF!,2,0))-4)</f>
        <v>#REF!</v>
      </c>
      <c r="D6" s="50" t="s">
        <v>34</v>
      </c>
      <c r="E6" s="50" t="e">
        <f>+VLOOKUP(A6,#REF!,3,0)</f>
        <v>#REF!</v>
      </c>
      <c r="F6" s="50" t="e">
        <f>+VLOOKUP(A6,#REF!,10,0)</f>
        <v>#REF!</v>
      </c>
      <c r="G6" s="50" t="e">
        <f>+VLOOKUP(A6,#REF!,13,0)</f>
        <v>#REF!</v>
      </c>
      <c r="H6" s="52" t="e">
        <f t="shared" si="3"/>
        <v>#REF!</v>
      </c>
      <c r="I6" s="50" t="e">
        <f t="shared" si="0"/>
        <v>#REF!</v>
      </c>
      <c r="J6" s="50" t="s">
        <v>35</v>
      </c>
      <c r="K6" s="50" t="e">
        <f>+IF(ISBLANK(VLOOKUP(A6,#REF!,5,0)),"",VLOOKUP(A6,#REF!,5,0))</f>
        <v>#REF!</v>
      </c>
      <c r="L6" s="50" t="e">
        <f>+IF(ISBLANK(VLOOKUP(A6,#REF!,9,0)),"",VLOOKUP(A6,#REF!,9,0))</f>
        <v>#REF!</v>
      </c>
      <c r="M6" s="50" t="e">
        <f t="shared" si="5"/>
        <v>#REF!</v>
      </c>
      <c r="N6" s="50" t="e">
        <f t="shared" si="4"/>
        <v>#REF!</v>
      </c>
      <c r="O6" s="50"/>
      <c r="P6" s="50"/>
    </row>
    <row r="7" spans="1:19" x14ac:dyDescent="0.2">
      <c r="A7" s="50" t="s">
        <v>44</v>
      </c>
      <c r="B7" s="50" t="str">
        <f t="shared" si="2"/>
        <v>2</v>
      </c>
      <c r="C7" s="50" t="e">
        <f>+MID(VLOOKUP(A7,#REF!,2,0),4,LEN(VLOOKUP(A7,#REF!,2,0))-4)</f>
        <v>#REF!</v>
      </c>
      <c r="D7" s="50" t="s">
        <v>34</v>
      </c>
      <c r="E7" s="50" t="e">
        <f>+VLOOKUP(A7,#REF!,3,0)</f>
        <v>#REF!</v>
      </c>
      <c r="F7" s="50" t="e">
        <f>+VLOOKUP(A7,#REF!,10,0)</f>
        <v>#REF!</v>
      </c>
      <c r="G7" s="50" t="e">
        <f>+VLOOKUP(A7,#REF!,13,0)</f>
        <v>#REF!</v>
      </c>
      <c r="H7" s="52" t="e">
        <f t="shared" si="3"/>
        <v>#REF!</v>
      </c>
      <c r="I7" s="50" t="e">
        <f t="shared" si="0"/>
        <v>#REF!</v>
      </c>
      <c r="J7" s="50" t="s">
        <v>45</v>
      </c>
      <c r="K7" s="50" t="e">
        <f>+IF(ISBLANK(VLOOKUP(A7,#REF!,5,0)),"",VLOOKUP(A7,#REF!,5,0))</f>
        <v>#REF!</v>
      </c>
      <c r="L7" s="50" t="e">
        <f>+IF(ISBLANK(VLOOKUP(A7,#REF!,9,0)),"",VLOOKUP(A7,#REF!,9,0))</f>
        <v>#REF!</v>
      </c>
      <c r="M7" s="50" t="e">
        <f t="shared" si="5"/>
        <v>#REF!</v>
      </c>
      <c r="N7" s="50" t="e">
        <f t="shared" si="4"/>
        <v>#REF!</v>
      </c>
      <c r="O7" s="50"/>
      <c r="P7" s="50"/>
    </row>
    <row r="8" spans="1:19" x14ac:dyDescent="0.2">
      <c r="A8" s="50" t="s">
        <v>46</v>
      </c>
      <c r="B8" s="50" t="str">
        <f t="shared" si="2"/>
        <v>2</v>
      </c>
      <c r="C8" s="50" t="e">
        <f>+MID(VLOOKUP(A8,#REF!,2,0),4,LEN(VLOOKUP(A8,#REF!,2,0))-4)</f>
        <v>#REF!</v>
      </c>
      <c r="D8" s="50" t="s">
        <v>34</v>
      </c>
      <c r="E8" s="50" t="e">
        <f>+VLOOKUP(A8,#REF!,3,0)</f>
        <v>#REF!</v>
      </c>
      <c r="F8" s="50" t="e">
        <f>+VLOOKUP(A8,#REF!,10,0)</f>
        <v>#REF!</v>
      </c>
      <c r="G8" s="50" t="e">
        <f>+VLOOKUP(A8,#REF!,13,0)</f>
        <v>#REF!</v>
      </c>
      <c r="H8" s="52" t="e">
        <f t="shared" si="3"/>
        <v>#REF!</v>
      </c>
      <c r="I8" s="50" t="e">
        <f t="shared" si="0"/>
        <v>#REF!</v>
      </c>
      <c r="J8" s="50" t="s">
        <v>45</v>
      </c>
      <c r="K8" s="50" t="e">
        <f>+IF(ISBLANK(VLOOKUP(A8,#REF!,5,0)),"",VLOOKUP(A8,#REF!,5,0))</f>
        <v>#REF!</v>
      </c>
      <c r="L8" s="50" t="e">
        <f>+IF(ISBLANK(VLOOKUP(A8,#REF!,9,0)),"",VLOOKUP(A8,#REF!,9,0))</f>
        <v>#REF!</v>
      </c>
      <c r="M8" s="50" t="e">
        <f t="shared" si="5"/>
        <v>#REF!</v>
      </c>
      <c r="N8" s="50" t="e">
        <f t="shared" si="4"/>
        <v>#REF!</v>
      </c>
      <c r="O8" s="50"/>
      <c r="P8" s="50"/>
    </row>
    <row r="9" spans="1:19" x14ac:dyDescent="0.2">
      <c r="A9" s="50" t="s">
        <v>47</v>
      </c>
      <c r="B9" s="50" t="str">
        <f t="shared" si="2"/>
        <v>2</v>
      </c>
      <c r="C9" s="50" t="e">
        <f>+MID(VLOOKUP(A9,#REF!,2,0),4,LEN(VLOOKUP(A9,#REF!,2,0))-4)</f>
        <v>#REF!</v>
      </c>
      <c r="D9" s="50" t="s">
        <v>34</v>
      </c>
      <c r="E9" s="50" t="e">
        <f>+VLOOKUP(A9,#REF!,3,0)</f>
        <v>#REF!</v>
      </c>
      <c r="F9" s="50" t="e">
        <f>+VLOOKUP(A9,#REF!,10,0)</f>
        <v>#REF!</v>
      </c>
      <c r="G9" s="50" t="e">
        <f>+VLOOKUP(A9,#REF!,13,0)</f>
        <v>#REF!</v>
      </c>
      <c r="H9" s="52" t="e">
        <f t="shared" si="3"/>
        <v>#REF!</v>
      </c>
      <c r="I9" s="50" t="e">
        <f t="shared" si="0"/>
        <v>#REF!</v>
      </c>
      <c r="J9" s="50" t="s">
        <v>45</v>
      </c>
      <c r="K9" s="50" t="e">
        <f>+IF(ISBLANK(VLOOKUP(A9,#REF!,5,0)),"",VLOOKUP(A9,#REF!,5,0))</f>
        <v>#REF!</v>
      </c>
      <c r="L9" s="50" t="e">
        <f>+IF(ISBLANK(VLOOKUP(A9,#REF!,9,0)),"",VLOOKUP(A9,#REF!,9,0))</f>
        <v>#REF!</v>
      </c>
      <c r="M9" s="50" t="e">
        <f t="shared" si="5"/>
        <v>#REF!</v>
      </c>
      <c r="N9" s="50" t="e">
        <f t="shared" si="4"/>
        <v>#REF!</v>
      </c>
      <c r="O9" s="50"/>
      <c r="P9" s="50"/>
    </row>
    <row r="10" spans="1:19" x14ac:dyDescent="0.2">
      <c r="A10" s="50" t="s">
        <v>48</v>
      </c>
      <c r="B10" s="50" t="str">
        <f t="shared" si="2"/>
        <v>3</v>
      </c>
      <c r="C10" s="50" t="e">
        <f>+MID(VLOOKUP(A10,#REF!,2,0),4,LEN(VLOOKUP(A10,#REF!,2,0))-4)</f>
        <v>#REF!</v>
      </c>
      <c r="D10" s="50" t="s">
        <v>34</v>
      </c>
      <c r="E10" s="50" t="e">
        <f>+VLOOKUP(A10,#REF!,3,0)</f>
        <v>#REF!</v>
      </c>
      <c r="F10" s="50" t="e">
        <f>+VLOOKUP(A10,#REF!,10,0)</f>
        <v>#REF!</v>
      </c>
      <c r="G10" s="50" t="e">
        <f>+VLOOKUP(A10,#REF!,13,0)</f>
        <v>#REF!</v>
      </c>
      <c r="H10" s="52" t="e">
        <f t="shared" si="3"/>
        <v>#REF!</v>
      </c>
      <c r="I10" s="50" t="e">
        <f t="shared" si="0"/>
        <v>#REF!</v>
      </c>
      <c r="J10" s="50" t="s">
        <v>49</v>
      </c>
      <c r="K10" s="50" t="e">
        <f>+IF(ISBLANK(VLOOKUP(A10,#REF!,5,0)),"",VLOOKUP(A10,#REF!,5,0))</f>
        <v>#REF!</v>
      </c>
      <c r="L10" s="50" t="e">
        <f>+IF(ISBLANK(VLOOKUP(A10,#REF!,9,0)),"",VLOOKUP(A10,#REF!,9,0))</f>
        <v>#REF!</v>
      </c>
      <c r="M10" s="50" t="e">
        <f t="shared" si="5"/>
        <v>#REF!</v>
      </c>
      <c r="N10" s="50" t="e">
        <f t="shared" si="4"/>
        <v>#REF!</v>
      </c>
      <c r="O10" s="50"/>
      <c r="P10" s="50"/>
    </row>
    <row r="11" spans="1:19" x14ac:dyDescent="0.2">
      <c r="A11" s="50" t="s">
        <v>50</v>
      </c>
      <c r="B11" s="50" t="str">
        <f t="shared" si="2"/>
        <v>3</v>
      </c>
      <c r="C11" s="50" t="e">
        <f>+MID(VLOOKUP(A11,#REF!,2,0),4,LEN(VLOOKUP(A11,#REF!,2,0))-4)</f>
        <v>#REF!</v>
      </c>
      <c r="D11" s="50" t="s">
        <v>34</v>
      </c>
      <c r="E11" s="50" t="e">
        <f>+VLOOKUP(A11,#REF!,3,0)</f>
        <v>#REF!</v>
      </c>
      <c r="F11" s="50" t="e">
        <f>+VLOOKUP(A11,#REF!,10,0)</f>
        <v>#REF!</v>
      </c>
      <c r="G11" s="50" t="e">
        <f>+VLOOKUP(A11,#REF!,13,0)</f>
        <v>#REF!</v>
      </c>
      <c r="H11" s="52" t="e">
        <f t="shared" si="3"/>
        <v>#REF!</v>
      </c>
      <c r="I11" s="50" t="e">
        <f t="shared" si="0"/>
        <v>#REF!</v>
      </c>
      <c r="J11" s="50" t="s">
        <v>49</v>
      </c>
      <c r="K11" s="50" t="e">
        <f>+IF(ISBLANK(VLOOKUP(A11,#REF!,5,0)),"",VLOOKUP(A11,#REF!,5,0))</f>
        <v>#REF!</v>
      </c>
      <c r="L11" s="50" t="e">
        <f>+IF(ISBLANK(VLOOKUP(A11,#REF!,9,0)),"",VLOOKUP(A11,#REF!,9,0))</f>
        <v>#REF!</v>
      </c>
      <c r="M11" s="50" t="e">
        <f t="shared" si="5"/>
        <v>#REF!</v>
      </c>
      <c r="N11" s="50" t="e">
        <f t="shared" si="4"/>
        <v>#REF!</v>
      </c>
      <c r="O11" s="50"/>
      <c r="P11" s="50"/>
    </row>
    <row r="12" spans="1:19" x14ac:dyDescent="0.2">
      <c r="A12" s="50" t="s">
        <v>51</v>
      </c>
      <c r="B12" s="50" t="str">
        <f t="shared" si="2"/>
        <v>3</v>
      </c>
      <c r="C12" s="50" t="e">
        <f>+MID(VLOOKUP(A12,#REF!,2,0),4,LEN(VLOOKUP(A12,#REF!,2,0))-4)</f>
        <v>#REF!</v>
      </c>
      <c r="D12" s="50" t="s">
        <v>34</v>
      </c>
      <c r="E12" s="50" t="e">
        <f>+VLOOKUP(A12,#REF!,3,0)</f>
        <v>#REF!</v>
      </c>
      <c r="F12" s="50" t="e">
        <f>+VLOOKUP(A12,#REF!,10,0)</f>
        <v>#REF!</v>
      </c>
      <c r="G12" s="50" t="e">
        <f>+VLOOKUP(A12,#REF!,13,0)</f>
        <v>#REF!</v>
      </c>
      <c r="H12" s="52" t="e">
        <f t="shared" si="3"/>
        <v>#REF!</v>
      </c>
      <c r="I12" s="50" t="e">
        <f t="shared" si="0"/>
        <v>#REF!</v>
      </c>
      <c r="J12" s="50" t="s">
        <v>49</v>
      </c>
      <c r="K12" s="50" t="e">
        <f>+IF(ISBLANK(VLOOKUP(A12,#REF!,5,0)),"",VLOOKUP(A12,#REF!,5,0))</f>
        <v>#REF!</v>
      </c>
      <c r="L12" s="50" t="e">
        <f>+IF(ISBLANK(VLOOKUP(A12,#REF!,9,0)),"",VLOOKUP(A12,#REF!,9,0))</f>
        <v>#REF!</v>
      </c>
      <c r="M12" s="50" t="e">
        <f t="shared" si="5"/>
        <v>#REF!</v>
      </c>
      <c r="N12" s="50" t="e">
        <f t="shared" si="4"/>
        <v>#REF!</v>
      </c>
      <c r="O12" s="50"/>
      <c r="P12" s="50"/>
    </row>
    <row r="13" spans="1:19" x14ac:dyDescent="0.2">
      <c r="A13" s="50" t="s">
        <v>52</v>
      </c>
      <c r="B13" s="50" t="str">
        <f t="shared" si="2"/>
        <v>4</v>
      </c>
      <c r="C13" s="50" t="e">
        <f>+MID(VLOOKUP(A13,#REF!,2,0),4,LEN(VLOOKUP(A13,#REF!,2,0))-4)</f>
        <v>#REF!</v>
      </c>
      <c r="D13" s="50" t="s">
        <v>34</v>
      </c>
      <c r="E13" s="50" t="e">
        <f>+VLOOKUP(A13,#REF!,3,0)</f>
        <v>#REF!</v>
      </c>
      <c r="F13" s="50" t="e">
        <f>+VLOOKUP(A13,#REF!,10,0)</f>
        <v>#REF!</v>
      </c>
      <c r="G13" s="50" t="e">
        <f>+VLOOKUP(A13,#REF!,13,0)</f>
        <v>#REF!</v>
      </c>
      <c r="H13" s="52" t="e">
        <f t="shared" si="3"/>
        <v>#REF!</v>
      </c>
      <c r="I13" s="50" t="e">
        <f t="shared" si="0"/>
        <v>#REF!</v>
      </c>
      <c r="J13" s="50" t="s">
        <v>53</v>
      </c>
      <c r="K13" s="50" t="e">
        <f>+IF(ISBLANK(VLOOKUP(A13,#REF!,5,0)),"",VLOOKUP(A13,#REF!,5,0))</f>
        <v>#REF!</v>
      </c>
      <c r="L13" s="50" t="e">
        <f>+IF(ISBLANK(VLOOKUP(A13,#REF!,9,0)),"",VLOOKUP(A13,#REF!,9,0))</f>
        <v>#REF!</v>
      </c>
      <c r="M13" s="50" t="e">
        <f t="shared" si="5"/>
        <v>#REF!</v>
      </c>
      <c r="N13" s="50" t="e">
        <f t="shared" si="4"/>
        <v>#REF!</v>
      </c>
      <c r="O13" s="50"/>
      <c r="P13" s="50"/>
    </row>
    <row r="14" spans="1:19" x14ac:dyDescent="0.2">
      <c r="A14" s="50" t="s">
        <v>54</v>
      </c>
      <c r="B14" s="50" t="str">
        <f t="shared" si="2"/>
        <v>4</v>
      </c>
      <c r="C14" s="50" t="e">
        <f>+MID(VLOOKUP(A14,#REF!,2,0),4,LEN(VLOOKUP(A14,#REF!,2,0))-4)</f>
        <v>#REF!</v>
      </c>
      <c r="D14" s="50" t="s">
        <v>34</v>
      </c>
      <c r="E14" s="50" t="e">
        <f>+VLOOKUP(A14,#REF!,3,0)</f>
        <v>#REF!</v>
      </c>
      <c r="F14" s="50" t="e">
        <f>+VLOOKUP(A14,#REF!,10,0)</f>
        <v>#REF!</v>
      </c>
      <c r="G14" s="50" t="e">
        <f>+VLOOKUP(A14,#REF!,13,0)</f>
        <v>#REF!</v>
      </c>
      <c r="H14" s="52" t="e">
        <f t="shared" si="3"/>
        <v>#REF!</v>
      </c>
      <c r="I14" s="50" t="e">
        <f t="shared" si="0"/>
        <v>#REF!</v>
      </c>
      <c r="J14" s="50" t="s">
        <v>53</v>
      </c>
      <c r="K14" s="50" t="e">
        <f>+IF(ISBLANK(VLOOKUP(A14,#REF!,5,0)),"",VLOOKUP(A14,#REF!,5,0))</f>
        <v>#REF!</v>
      </c>
      <c r="L14" s="50" t="e">
        <f>+IF(ISBLANK(VLOOKUP(A14,#REF!,9,0)),"",VLOOKUP(A14,#REF!,9,0))</f>
        <v>#REF!</v>
      </c>
      <c r="M14" s="50" t="e">
        <f t="shared" si="5"/>
        <v>#REF!</v>
      </c>
      <c r="N14" s="50" t="e">
        <f t="shared" si="4"/>
        <v>#REF!</v>
      </c>
      <c r="O14" s="50"/>
      <c r="P14" s="50"/>
    </row>
    <row r="15" spans="1:19" x14ac:dyDescent="0.2">
      <c r="A15" s="50" t="s">
        <v>55</v>
      </c>
      <c r="B15" s="50" t="str">
        <f t="shared" si="2"/>
        <v>4</v>
      </c>
      <c r="C15" s="50" t="e">
        <f>+MID(VLOOKUP(A15,#REF!,2,0),4,LEN(VLOOKUP(A15,#REF!,2,0))-4)</f>
        <v>#REF!</v>
      </c>
      <c r="D15" s="50" t="s">
        <v>34</v>
      </c>
      <c r="E15" s="50" t="e">
        <f>+VLOOKUP(A15,#REF!,3,0)</f>
        <v>#REF!</v>
      </c>
      <c r="F15" s="50" t="e">
        <f>+VLOOKUP(A15,#REF!,10,0)</f>
        <v>#REF!</v>
      </c>
      <c r="G15" s="50" t="e">
        <f>+VLOOKUP(A15,#REF!,13,0)</f>
        <v>#REF!</v>
      </c>
      <c r="H15" s="52" t="e">
        <f t="shared" si="3"/>
        <v>#REF!</v>
      </c>
      <c r="I15" s="50" t="e">
        <f t="shared" si="0"/>
        <v>#REF!</v>
      </c>
      <c r="J15" s="50" t="s">
        <v>53</v>
      </c>
      <c r="K15" s="50" t="e">
        <f>+IF(ISBLANK(VLOOKUP(A15,#REF!,5,0)),"",VLOOKUP(A15,#REF!,5,0))</f>
        <v>#REF!</v>
      </c>
      <c r="L15" s="50" t="e">
        <f>+IF(ISBLANK(VLOOKUP(A15,#REF!,9,0)),"",VLOOKUP(A15,#REF!,9,0))</f>
        <v>#REF!</v>
      </c>
      <c r="M15" s="50" t="e">
        <f t="shared" si="5"/>
        <v>#REF!</v>
      </c>
      <c r="N15" s="50" t="e">
        <f t="shared" si="4"/>
        <v>#REF!</v>
      </c>
      <c r="O15" s="50"/>
      <c r="P15" s="50"/>
    </row>
    <row r="16" spans="1:19" x14ac:dyDescent="0.2">
      <c r="A16" s="50" t="s">
        <v>56</v>
      </c>
      <c r="B16" s="50" t="str">
        <f t="shared" si="2"/>
        <v>4</v>
      </c>
      <c r="C16" s="50" t="e">
        <f>+MID(VLOOKUP(A16,#REF!,2,0),4,LEN(VLOOKUP(A16,#REF!,2,0))-4)</f>
        <v>#REF!</v>
      </c>
      <c r="D16" s="50" t="s">
        <v>34</v>
      </c>
      <c r="E16" s="50" t="e">
        <f>+VLOOKUP(A16,#REF!,3,0)</f>
        <v>#REF!</v>
      </c>
      <c r="F16" s="50" t="e">
        <f>+VLOOKUP(A16,#REF!,10,0)</f>
        <v>#REF!</v>
      </c>
      <c r="G16" s="50" t="e">
        <f>+VLOOKUP(A16,#REF!,13,0)</f>
        <v>#REF!</v>
      </c>
      <c r="H16" s="52" t="e">
        <f t="shared" si="3"/>
        <v>#REF!</v>
      </c>
      <c r="I16" s="50" t="e">
        <f t="shared" si="0"/>
        <v>#REF!</v>
      </c>
      <c r="J16" s="50" t="s">
        <v>53</v>
      </c>
      <c r="K16" s="50" t="e">
        <f>+IF(ISBLANK(VLOOKUP(A16,#REF!,5,0)),"",VLOOKUP(A16,#REF!,5,0))</f>
        <v>#REF!</v>
      </c>
      <c r="L16" s="50" t="e">
        <f>+IF(ISBLANK(VLOOKUP(A16,#REF!,9,0)),"",VLOOKUP(A16,#REF!,9,0))</f>
        <v>#REF!</v>
      </c>
      <c r="M16" s="50" t="e">
        <f t="shared" si="5"/>
        <v>#REF!</v>
      </c>
      <c r="N16" s="50" t="e">
        <f t="shared" si="4"/>
        <v>#REF!</v>
      </c>
      <c r="O16" s="50"/>
      <c r="P16" s="50"/>
    </row>
    <row r="17" spans="1:16" x14ac:dyDescent="0.2">
      <c r="A17" s="50" t="s">
        <v>57</v>
      </c>
      <c r="B17" s="50" t="str">
        <f t="shared" si="2"/>
        <v>4</v>
      </c>
      <c r="C17" s="50" t="e">
        <f>+MID(VLOOKUP(A17,#REF!,2,0),4,LEN(VLOOKUP(A17,#REF!,2,0))-4)</f>
        <v>#REF!</v>
      </c>
      <c r="D17" s="50" t="s">
        <v>34</v>
      </c>
      <c r="E17" s="50" t="e">
        <f>+VLOOKUP(A17,#REF!,3,0)</f>
        <v>#REF!</v>
      </c>
      <c r="F17" s="50" t="e">
        <f>+VLOOKUP(A17,#REF!,10,0)</f>
        <v>#REF!</v>
      </c>
      <c r="G17" s="50" t="e">
        <f>+VLOOKUP(A17,#REF!,13,0)</f>
        <v>#REF!</v>
      </c>
      <c r="H17" s="52" t="e">
        <f t="shared" si="3"/>
        <v>#REF!</v>
      </c>
      <c r="I17" s="50" t="e">
        <f t="shared" si="0"/>
        <v>#REF!</v>
      </c>
      <c r="J17" s="50" t="s">
        <v>53</v>
      </c>
      <c r="K17" s="50" t="e">
        <f>+IF(ISBLANK(VLOOKUP(A17,#REF!,5,0)),"",VLOOKUP(A17,#REF!,5,0))</f>
        <v>#REF!</v>
      </c>
      <c r="L17" s="50" t="e">
        <f>+IF(ISBLANK(VLOOKUP(A17,#REF!,9,0)),"",VLOOKUP(A17,#REF!,9,0))</f>
        <v>#REF!</v>
      </c>
      <c r="M17" s="50" t="e">
        <f t="shared" si="5"/>
        <v>#REF!</v>
      </c>
      <c r="N17" s="50" t="e">
        <f t="shared" si="4"/>
        <v>#REF!</v>
      </c>
      <c r="O17" s="50"/>
      <c r="P17" s="50"/>
    </row>
    <row r="18" spans="1:16" x14ac:dyDescent="0.2">
      <c r="A18" s="50" t="s">
        <v>58</v>
      </c>
      <c r="B18" s="50" t="str">
        <f t="shared" si="2"/>
        <v>4</v>
      </c>
      <c r="C18" s="50" t="e">
        <f>+MID(VLOOKUP(A18,#REF!,2,0),4,LEN(VLOOKUP(A18,#REF!,2,0))-4)</f>
        <v>#REF!</v>
      </c>
      <c r="D18" s="50" t="s">
        <v>34</v>
      </c>
      <c r="E18" s="50" t="e">
        <f>+VLOOKUP(A18,#REF!,3,0)</f>
        <v>#REF!</v>
      </c>
      <c r="F18" s="50" t="e">
        <f>+VLOOKUP(A18,#REF!,10,0)</f>
        <v>#REF!</v>
      </c>
      <c r="G18" s="50" t="e">
        <f>+VLOOKUP(A18,#REF!,13,0)</f>
        <v>#REF!</v>
      </c>
      <c r="H18" s="52" t="e">
        <f t="shared" si="3"/>
        <v>#REF!</v>
      </c>
      <c r="I18" s="50" t="e">
        <f t="shared" si="0"/>
        <v>#REF!</v>
      </c>
      <c r="J18" s="50" t="s">
        <v>53</v>
      </c>
      <c r="K18" s="50" t="e">
        <f>+IF(ISBLANK(VLOOKUP(A18,#REF!,5,0)),"",VLOOKUP(A18,#REF!,5,0))</f>
        <v>#REF!</v>
      </c>
      <c r="L18" s="50" t="e">
        <f>+IF(ISBLANK(VLOOKUP(A18,#REF!,9,0)),"",VLOOKUP(A18,#REF!,9,0))</f>
        <v>#REF!</v>
      </c>
      <c r="M18" s="50" t="e">
        <f t="shared" si="5"/>
        <v>#REF!</v>
      </c>
      <c r="N18" s="50" t="e">
        <f t="shared" si="4"/>
        <v>#REF!</v>
      </c>
      <c r="O18" s="50"/>
      <c r="P18" s="50"/>
    </row>
    <row r="19" spans="1:16" x14ac:dyDescent="0.2">
      <c r="A19" s="50" t="s">
        <v>59</v>
      </c>
      <c r="B19" s="50" t="str">
        <f t="shared" si="2"/>
        <v>4</v>
      </c>
      <c r="C19" s="50" t="e">
        <f>+MID(VLOOKUP(A19,#REF!,2,0),4,LEN(VLOOKUP(A19,#REF!,2,0))-4)</f>
        <v>#REF!</v>
      </c>
      <c r="D19" s="50" t="s">
        <v>34</v>
      </c>
      <c r="E19" s="50" t="e">
        <f>+VLOOKUP(A19,#REF!,3,0)</f>
        <v>#REF!</v>
      </c>
      <c r="F19" s="50" t="e">
        <f>+VLOOKUP(A19,#REF!,10,0)</f>
        <v>#REF!</v>
      </c>
      <c r="G19" s="50" t="e">
        <f>+VLOOKUP(A19,#REF!,13,0)</f>
        <v>#REF!</v>
      </c>
      <c r="H19" s="52" t="e">
        <f t="shared" ref="H19" si="6">+_xlfn.RANK.EQ(G19,$G$2:$G$82,1)</f>
        <v>#REF!</v>
      </c>
      <c r="I19" s="50" t="e">
        <f t="shared" si="0"/>
        <v>#REF!</v>
      </c>
      <c r="J19" s="50" t="s">
        <v>53</v>
      </c>
      <c r="K19" s="50" t="e">
        <f>+IF(ISBLANK(VLOOKUP(A19,#REF!,5,0)),"",VLOOKUP(A19,#REF!,5,0))</f>
        <v>#REF!</v>
      </c>
      <c r="L19" s="50" t="e">
        <f>+IF(ISBLANK(VLOOKUP(A19,#REF!,9,0)),"",VLOOKUP(A19,#REF!,9,0))</f>
        <v>#REF!</v>
      </c>
      <c r="M19" s="50" t="e">
        <f t="shared" si="5"/>
        <v>#REF!</v>
      </c>
      <c r="N19" s="50" t="e">
        <f t="shared" ref="N19" si="7">+AVERAGEIF($D$2:$D$82,D19,$M$2:$M$82)</f>
        <v>#REF!</v>
      </c>
      <c r="O19" s="50"/>
      <c r="P19" s="50"/>
    </row>
    <row r="20" spans="1:16" x14ac:dyDescent="0.2">
      <c r="A20" s="50" t="s">
        <v>60</v>
      </c>
      <c r="B20" s="50" t="str">
        <f t="shared" si="2"/>
        <v>5</v>
      </c>
      <c r="C20" s="50" t="e">
        <f>+MID(VLOOKUP(A20,#REF!,2,0),4,LEN(VLOOKUP(A20,#REF!,2,0))-4)</f>
        <v>#REF!</v>
      </c>
      <c r="D20" s="50" t="s">
        <v>34</v>
      </c>
      <c r="E20" s="50" t="e">
        <f>+VLOOKUP(A20,#REF!,3,0)</f>
        <v>#REF!</v>
      </c>
      <c r="F20" s="50" t="e">
        <f>+VLOOKUP(A20,#REF!,10,0)</f>
        <v>#REF!</v>
      </c>
      <c r="G20" s="50" t="e">
        <f>+VLOOKUP(A20,#REF!,13,0)</f>
        <v>#REF!</v>
      </c>
      <c r="H20" s="52" t="e">
        <f t="shared" si="3"/>
        <v>#REF!</v>
      </c>
      <c r="I20" s="50" t="e">
        <f t="shared" si="0"/>
        <v>#REF!</v>
      </c>
      <c r="J20" s="50" t="s">
        <v>61</v>
      </c>
      <c r="K20" s="50" t="e">
        <f>+IF(ISBLANK(VLOOKUP(A20,#REF!,5,0)),"",VLOOKUP(A20,#REF!,5,0))</f>
        <v>#REF!</v>
      </c>
      <c r="L20" s="50" t="e">
        <f>+IF(ISBLANK(VLOOKUP(A20,#REF!,9,0)),"",VLOOKUP(A20,#REF!,9,0))</f>
        <v>#REF!</v>
      </c>
      <c r="M20" s="50" t="e">
        <f t="shared" si="5"/>
        <v>#REF!</v>
      </c>
      <c r="N20" s="50" t="e">
        <f t="shared" si="4"/>
        <v>#REF!</v>
      </c>
      <c r="O20" s="50"/>
      <c r="P20" s="50"/>
    </row>
    <row r="21" spans="1:16" x14ac:dyDescent="0.2">
      <c r="A21" s="50" t="s">
        <v>62</v>
      </c>
      <c r="B21" s="50" t="str">
        <f t="shared" si="2"/>
        <v>5</v>
      </c>
      <c r="C21" s="50" t="e">
        <f>+MID(VLOOKUP(A21,#REF!,2,0),4,LEN(VLOOKUP(A21,#REF!,2,0))-4)</f>
        <v>#REF!</v>
      </c>
      <c r="D21" s="50" t="s">
        <v>34</v>
      </c>
      <c r="E21" s="50" t="e">
        <f>+VLOOKUP(A21,#REF!,3,0)</f>
        <v>#REF!</v>
      </c>
      <c r="F21" s="50" t="e">
        <f>+VLOOKUP(A21,#REF!,10,0)</f>
        <v>#REF!</v>
      </c>
      <c r="G21" s="50" t="e">
        <f>+VLOOKUP(A21,#REF!,13,0)</f>
        <v>#REF!</v>
      </c>
      <c r="H21" s="52" t="e">
        <f t="shared" si="3"/>
        <v>#REF!</v>
      </c>
      <c r="I21" s="50" t="e">
        <f t="shared" si="0"/>
        <v>#REF!</v>
      </c>
      <c r="J21" s="50" t="s">
        <v>61</v>
      </c>
      <c r="K21" s="50" t="e">
        <f>+IF(ISBLANK(VLOOKUP(A21,#REF!,5,0)),"",VLOOKUP(A21,#REF!,5,0))</f>
        <v>#REF!</v>
      </c>
      <c r="L21" s="50" t="e">
        <f>+IF(ISBLANK(VLOOKUP(A21,#REF!,9,0)),"",VLOOKUP(A21,#REF!,9,0))</f>
        <v>#REF!</v>
      </c>
      <c r="M21" s="50" t="e">
        <f t="shared" si="5"/>
        <v>#REF!</v>
      </c>
      <c r="N21" s="50" t="e">
        <f t="shared" si="4"/>
        <v>#REF!</v>
      </c>
      <c r="O21" s="50"/>
      <c r="P21" s="50"/>
    </row>
    <row r="22" spans="1:16" x14ac:dyDescent="0.2">
      <c r="A22" s="50" t="s">
        <v>63</v>
      </c>
      <c r="B22" s="50" t="str">
        <f t="shared" si="2"/>
        <v>5</v>
      </c>
      <c r="C22" s="50" t="e">
        <f>+MID(VLOOKUP(A22,#REF!,2,0),4,LEN(VLOOKUP(A22,#REF!,2,0))-4)</f>
        <v>#REF!</v>
      </c>
      <c r="D22" s="50" t="s">
        <v>34</v>
      </c>
      <c r="E22" s="50" t="e">
        <f>+VLOOKUP(A22,#REF!,3,0)</f>
        <v>#REF!</v>
      </c>
      <c r="F22" s="50" t="e">
        <f>+VLOOKUP(A22,#REF!,10,0)</f>
        <v>#REF!</v>
      </c>
      <c r="G22" s="50" t="e">
        <f>+VLOOKUP(A22,#REF!,13,0)</f>
        <v>#REF!</v>
      </c>
      <c r="H22" s="52" t="e">
        <f t="shared" si="3"/>
        <v>#REF!</v>
      </c>
      <c r="I22" s="50" t="e">
        <f t="shared" si="0"/>
        <v>#REF!</v>
      </c>
      <c r="J22" s="50" t="s">
        <v>61</v>
      </c>
      <c r="K22" s="50" t="e">
        <f>+IF(ISBLANK(VLOOKUP(A22,#REF!,5,0)),"",VLOOKUP(A22,#REF!,5,0))</f>
        <v>#REF!</v>
      </c>
      <c r="L22" s="50" t="e">
        <f>+IF(ISBLANK(VLOOKUP(A22,#REF!,9,0)),"",VLOOKUP(A22,#REF!,9,0))</f>
        <v>#REF!</v>
      </c>
      <c r="M22" s="50" t="e">
        <f t="shared" si="5"/>
        <v>#REF!</v>
      </c>
      <c r="N22" s="50" t="e">
        <f t="shared" si="4"/>
        <v>#REF!</v>
      </c>
      <c r="O22" s="50"/>
      <c r="P22" s="50"/>
    </row>
    <row r="23" spans="1:16" x14ac:dyDescent="0.2">
      <c r="A23" s="50" t="s">
        <v>64</v>
      </c>
      <c r="B23" s="50" t="str">
        <f t="shared" si="2"/>
        <v>5</v>
      </c>
      <c r="C23" s="50" t="e">
        <f>+MID(VLOOKUP(A23,#REF!,2,0),4,LEN(VLOOKUP(A23,#REF!,2,0))-4)</f>
        <v>#REF!</v>
      </c>
      <c r="D23" s="50" t="s">
        <v>34</v>
      </c>
      <c r="E23" s="50" t="e">
        <f>+VLOOKUP(A23,#REF!,3,0)</f>
        <v>#REF!</v>
      </c>
      <c r="F23" s="50" t="e">
        <f>+VLOOKUP(A23,#REF!,10,0)</f>
        <v>#REF!</v>
      </c>
      <c r="G23" s="50" t="e">
        <f>+VLOOKUP(A23,#REF!,13,0)</f>
        <v>#REF!</v>
      </c>
      <c r="H23" s="52" t="e">
        <f t="shared" si="3"/>
        <v>#REF!</v>
      </c>
      <c r="I23" s="50" t="e">
        <f t="shared" si="0"/>
        <v>#REF!</v>
      </c>
      <c r="J23" s="50" t="s">
        <v>61</v>
      </c>
      <c r="K23" s="50" t="e">
        <f>+IF(ISBLANK(VLOOKUP(A23,#REF!,5,0)),"",VLOOKUP(A23,#REF!,5,0))</f>
        <v>#REF!</v>
      </c>
      <c r="L23" s="50" t="e">
        <f>+IF(ISBLANK(VLOOKUP(A23,#REF!,9,0)),"",VLOOKUP(A23,#REF!,9,0))</f>
        <v>#REF!</v>
      </c>
      <c r="M23" s="50" t="e">
        <f t="shared" si="5"/>
        <v>#REF!</v>
      </c>
      <c r="N23" s="50" t="e">
        <f t="shared" si="4"/>
        <v>#REF!</v>
      </c>
      <c r="O23" s="50"/>
      <c r="P23" s="50"/>
    </row>
    <row r="24" spans="1:16" x14ac:dyDescent="0.2">
      <c r="A24" s="50" t="s">
        <v>65</v>
      </c>
      <c r="B24" s="50" t="str">
        <f t="shared" si="2"/>
        <v>5</v>
      </c>
      <c r="C24" s="50" t="e">
        <f>+MID(VLOOKUP(A24,#REF!,2,0),4,LEN(VLOOKUP(A24,#REF!,2,0))-4)</f>
        <v>#REF!</v>
      </c>
      <c r="D24" s="50" t="s">
        <v>34</v>
      </c>
      <c r="E24" s="50" t="e">
        <f>+VLOOKUP(A24,#REF!,3,0)</f>
        <v>#REF!</v>
      </c>
      <c r="F24" s="50" t="e">
        <f>+VLOOKUP(A24,#REF!,10,0)</f>
        <v>#REF!</v>
      </c>
      <c r="G24" s="50" t="e">
        <f>+VLOOKUP(A24,#REF!,13,0)</f>
        <v>#REF!</v>
      </c>
      <c r="H24" s="52" t="e">
        <f t="shared" si="3"/>
        <v>#REF!</v>
      </c>
      <c r="I24" s="50" t="e">
        <f t="shared" si="0"/>
        <v>#REF!</v>
      </c>
      <c r="J24" s="50" t="s">
        <v>61</v>
      </c>
      <c r="K24" s="50" t="e">
        <f>+IF(ISBLANK(VLOOKUP(A24,#REF!,5,0)),"",VLOOKUP(A24,#REF!,5,0))</f>
        <v>#REF!</v>
      </c>
      <c r="L24" s="50" t="e">
        <f>+IF(ISBLANK(VLOOKUP(A24,#REF!,9,0)),"",VLOOKUP(A24,#REF!,9,0))</f>
        <v>#REF!</v>
      </c>
      <c r="M24" s="50" t="e">
        <f t="shared" si="5"/>
        <v>#REF!</v>
      </c>
      <c r="N24" s="50" t="e">
        <f t="shared" si="4"/>
        <v>#REF!</v>
      </c>
      <c r="O24" s="50"/>
      <c r="P24" s="50"/>
    </row>
    <row r="25" spans="1:16" x14ac:dyDescent="0.2">
      <c r="A25" s="50" t="s">
        <v>66</v>
      </c>
      <c r="B25" s="50" t="str">
        <f t="shared" si="2"/>
        <v>5</v>
      </c>
      <c r="C25" s="50" t="e">
        <f>+MID(VLOOKUP(A25,#REF!,2,0),4,LEN(VLOOKUP(A25,#REF!,2,0))-4)</f>
        <v>#REF!</v>
      </c>
      <c r="D25" s="50" t="s">
        <v>34</v>
      </c>
      <c r="E25" s="50" t="e">
        <f>+VLOOKUP(A25,#REF!,3,0)</f>
        <v>#REF!</v>
      </c>
      <c r="F25" s="50" t="e">
        <f>+VLOOKUP(A25,#REF!,10,0)</f>
        <v>#REF!</v>
      </c>
      <c r="G25" s="50" t="e">
        <f>+VLOOKUP(A25,#REF!,13,0)</f>
        <v>#REF!</v>
      </c>
      <c r="H25" s="52" t="e">
        <f t="shared" si="3"/>
        <v>#REF!</v>
      </c>
      <c r="I25" s="50" t="e">
        <f t="shared" si="0"/>
        <v>#REF!</v>
      </c>
      <c r="J25" s="50" t="s">
        <v>61</v>
      </c>
      <c r="K25" s="50" t="e">
        <f>+IF(ISBLANK(VLOOKUP(A25,#REF!,5,0)),"",VLOOKUP(A25,#REF!,5,0))</f>
        <v>#REF!</v>
      </c>
      <c r="L25" s="50" t="e">
        <f>+IF(ISBLANK(VLOOKUP(A25,#REF!,9,0)),"",VLOOKUP(A25,#REF!,9,0))</f>
        <v>#REF!</v>
      </c>
      <c r="M25" s="50" t="e">
        <f t="shared" si="5"/>
        <v>#REF!</v>
      </c>
      <c r="N25" s="50" t="e">
        <f t="shared" si="4"/>
        <v>#REF!</v>
      </c>
      <c r="O25" s="50"/>
      <c r="P25" s="50"/>
    </row>
    <row r="26" spans="1:16" x14ac:dyDescent="0.2">
      <c r="A26" s="50" t="s">
        <v>67</v>
      </c>
      <c r="B26" s="50" t="str">
        <f t="shared" si="2"/>
        <v>6</v>
      </c>
      <c r="C26" s="50" t="e">
        <f>+MID(VLOOKUP(A26,#REF!,2,0),4,LEN(VLOOKUP(A26,#REF!,2,0))-4)</f>
        <v>#REF!</v>
      </c>
      <c r="D26" s="50" t="s">
        <v>20</v>
      </c>
      <c r="E26" s="50" t="e">
        <f>+VLOOKUP(A26,#REF!,3,0)</f>
        <v>#REF!</v>
      </c>
      <c r="F26" s="50" t="e">
        <f>+VLOOKUP(A26,#REF!,10,0)</f>
        <v>#REF!</v>
      </c>
      <c r="G26" s="50" t="e">
        <f>+VLOOKUP(A26,#REF!,13,0)</f>
        <v>#REF!</v>
      </c>
      <c r="H26" s="52" t="e">
        <f t="shared" si="3"/>
        <v>#REF!</v>
      </c>
      <c r="I26" s="50" t="e">
        <f t="shared" si="0"/>
        <v>#REF!</v>
      </c>
      <c r="J26" s="50" t="s">
        <v>68</v>
      </c>
      <c r="K26" s="50" t="e">
        <f>+IF(ISBLANK(VLOOKUP(A26,#REF!,5,0)),"",VLOOKUP(A26,#REF!,5,0))</f>
        <v>#REF!</v>
      </c>
      <c r="L26" s="50" t="e">
        <f>+IF(ISBLANK(VLOOKUP(A26,#REF!,9,9)),"",VLOOKUP(A26,#REF!,9,9))</f>
        <v>#REF!</v>
      </c>
      <c r="M26" s="50" t="e">
        <f t="shared" si="5"/>
        <v>#REF!</v>
      </c>
      <c r="N26" s="50" t="e">
        <f t="shared" si="4"/>
        <v>#REF!</v>
      </c>
      <c r="O26" s="50"/>
      <c r="P26" s="50"/>
    </row>
    <row r="27" spans="1:16" x14ac:dyDescent="0.2">
      <c r="A27" s="50" t="s">
        <v>69</v>
      </c>
      <c r="B27" s="50" t="str">
        <f t="shared" si="2"/>
        <v>6</v>
      </c>
      <c r="C27" s="50" t="e">
        <f>+MID(VLOOKUP(A27,#REF!,2,0),4,LEN(VLOOKUP(A27,#REF!,2,0))-4)</f>
        <v>#REF!</v>
      </c>
      <c r="D27" s="50" t="s">
        <v>20</v>
      </c>
      <c r="E27" s="50" t="e">
        <f>+VLOOKUP(A27,#REF!,3,0)</f>
        <v>#REF!</v>
      </c>
      <c r="F27" s="50" t="e">
        <f>+VLOOKUP(A27,#REF!,10,0)</f>
        <v>#REF!</v>
      </c>
      <c r="G27" s="50" t="e">
        <f>+VLOOKUP(A27,#REF!,13,0)</f>
        <v>#REF!</v>
      </c>
      <c r="H27" s="52" t="e">
        <f t="shared" si="3"/>
        <v>#REF!</v>
      </c>
      <c r="I27" s="50" t="e">
        <f t="shared" si="0"/>
        <v>#REF!</v>
      </c>
      <c r="J27" s="50" t="s">
        <v>68</v>
      </c>
      <c r="K27" s="50" t="e">
        <f>+IF(ISBLANK(VLOOKUP(A27,#REF!,5,0)),"",VLOOKUP(A27,#REF!,5,0))</f>
        <v>#REF!</v>
      </c>
      <c r="L27" s="50" t="e">
        <f>+IF(ISBLANK(VLOOKUP(A27,#REF!,9,9)),"",VLOOKUP(A27,#REF!,9,9))</f>
        <v>#REF!</v>
      </c>
      <c r="M27" s="50" t="e">
        <f t="shared" si="5"/>
        <v>#REF!</v>
      </c>
      <c r="N27" s="50" t="e">
        <f t="shared" si="4"/>
        <v>#REF!</v>
      </c>
      <c r="O27" s="50"/>
      <c r="P27" s="50"/>
    </row>
    <row r="28" spans="1:16" x14ac:dyDescent="0.2">
      <c r="A28" s="50" t="s">
        <v>70</v>
      </c>
      <c r="B28" s="50" t="str">
        <f t="shared" si="2"/>
        <v>6</v>
      </c>
      <c r="C28" s="50" t="e">
        <f>+MID(VLOOKUP(A28,#REF!,2,0),4,LEN(VLOOKUP(A28,#REF!,2,0))-4)</f>
        <v>#REF!</v>
      </c>
      <c r="D28" s="50" t="s">
        <v>20</v>
      </c>
      <c r="E28" s="50" t="e">
        <f>+VLOOKUP(A28,#REF!,3,0)</f>
        <v>#REF!</v>
      </c>
      <c r="F28" s="50" t="e">
        <f>+VLOOKUP(A28,#REF!,10,0)</f>
        <v>#REF!</v>
      </c>
      <c r="G28" s="50" t="e">
        <f>+VLOOKUP(A28,#REF!,13,0)</f>
        <v>#REF!</v>
      </c>
      <c r="H28" s="52" t="e">
        <f t="shared" si="3"/>
        <v>#REF!</v>
      </c>
      <c r="I28" s="50" t="e">
        <f t="shared" si="0"/>
        <v>#REF!</v>
      </c>
      <c r="J28" s="50" t="s">
        <v>68</v>
      </c>
      <c r="K28" s="50" t="e">
        <f>+IF(ISBLANK(VLOOKUP(A28,#REF!,5,0)),"",VLOOKUP(A28,#REF!,5,0))</f>
        <v>#REF!</v>
      </c>
      <c r="L28" s="50" t="e">
        <f>+IF(ISBLANK(VLOOKUP(A28,#REF!,9,9)),"",VLOOKUP(A28,#REF!,9,9))</f>
        <v>#REF!</v>
      </c>
      <c r="M28" s="50" t="e">
        <f t="shared" si="5"/>
        <v>#REF!</v>
      </c>
      <c r="N28" s="50" t="e">
        <f t="shared" si="4"/>
        <v>#REF!</v>
      </c>
      <c r="O28" s="50"/>
      <c r="P28" s="50"/>
    </row>
    <row r="29" spans="1:16" x14ac:dyDescent="0.2">
      <c r="A29" s="50" t="s">
        <v>71</v>
      </c>
      <c r="B29" s="50" t="str">
        <f t="shared" si="2"/>
        <v>7</v>
      </c>
      <c r="C29" s="50" t="e">
        <f>+MID(VLOOKUP(A29,#REF!,2,0),4,LEN(VLOOKUP(A29,#REF!,2,0))-4)</f>
        <v>#REF!</v>
      </c>
      <c r="D29" s="50" t="s">
        <v>20</v>
      </c>
      <c r="E29" s="50" t="e">
        <f>+VLOOKUP(A29,#REF!,3,0)</f>
        <v>#REF!</v>
      </c>
      <c r="F29" s="50" t="e">
        <f>+VLOOKUP(A29,#REF!,10,0)</f>
        <v>#REF!</v>
      </c>
      <c r="G29" s="50" t="e">
        <f>+VLOOKUP(A29,#REF!,13,0)</f>
        <v>#REF!</v>
      </c>
      <c r="H29" s="52" t="e">
        <f t="shared" si="3"/>
        <v>#REF!</v>
      </c>
      <c r="I29" s="50" t="e">
        <f t="shared" si="0"/>
        <v>#REF!</v>
      </c>
      <c r="J29" s="50" t="s">
        <v>72</v>
      </c>
      <c r="K29" s="50" t="e">
        <f>+IF(ISBLANK(VLOOKUP(A29,#REF!,5,0)),"",VLOOKUP(A29,#REF!,5,0))</f>
        <v>#REF!</v>
      </c>
      <c r="L29" s="50" t="e">
        <f>+IF(ISBLANK(VLOOKUP(A29,#REF!,9,9)),"",VLOOKUP(A29,#REF!,9,9))</f>
        <v>#REF!</v>
      </c>
      <c r="M29" s="50" t="e">
        <f t="shared" si="5"/>
        <v>#REF!</v>
      </c>
      <c r="N29" s="50" t="e">
        <f t="shared" si="4"/>
        <v>#REF!</v>
      </c>
      <c r="O29" s="50"/>
      <c r="P29" s="50"/>
    </row>
    <row r="30" spans="1:16" x14ac:dyDescent="0.2">
      <c r="A30" s="50" t="s">
        <v>73</v>
      </c>
      <c r="B30" s="50" t="str">
        <f t="shared" si="2"/>
        <v>7</v>
      </c>
      <c r="C30" s="50" t="e">
        <f>+MID(VLOOKUP(A30,#REF!,2,0),4,LEN(VLOOKUP(A30,#REF!,2,0))-4)</f>
        <v>#REF!</v>
      </c>
      <c r="D30" s="50" t="s">
        <v>20</v>
      </c>
      <c r="E30" s="50" t="e">
        <f>+VLOOKUP(A30,#REF!,3,0)</f>
        <v>#REF!</v>
      </c>
      <c r="F30" s="50" t="e">
        <f>+VLOOKUP(A30,#REF!,10,0)</f>
        <v>#REF!</v>
      </c>
      <c r="G30" s="50" t="e">
        <f>+VLOOKUP(A30,#REF!,13,0)</f>
        <v>#REF!</v>
      </c>
      <c r="H30" s="52" t="e">
        <f t="shared" si="3"/>
        <v>#REF!</v>
      </c>
      <c r="I30" s="50" t="e">
        <f t="shared" si="0"/>
        <v>#REF!</v>
      </c>
      <c r="J30" s="50" t="s">
        <v>72</v>
      </c>
      <c r="K30" s="50" t="e">
        <f>+IF(ISBLANK(VLOOKUP(A30,#REF!,5,0)),"",VLOOKUP(A30,#REF!,5,0))</f>
        <v>#REF!</v>
      </c>
      <c r="L30" s="50" t="e">
        <f>+IF(ISBLANK(VLOOKUP(A30,#REF!,9,9)),"",VLOOKUP(A30,#REF!,9,9))</f>
        <v>#REF!</v>
      </c>
      <c r="M30" s="50" t="e">
        <f t="shared" si="5"/>
        <v>#REF!</v>
      </c>
      <c r="N30" s="50" t="e">
        <f t="shared" si="4"/>
        <v>#REF!</v>
      </c>
      <c r="O30" s="50"/>
      <c r="P30" s="50"/>
    </row>
    <row r="31" spans="1:16" x14ac:dyDescent="0.2">
      <c r="A31" s="50" t="s">
        <v>74</v>
      </c>
      <c r="B31" s="50" t="str">
        <f t="shared" si="2"/>
        <v>7</v>
      </c>
      <c r="C31" s="50" t="e">
        <f>+MID(VLOOKUP(A31,#REF!,2,0),4,LEN(VLOOKUP(A31,#REF!,2,0))-4)</f>
        <v>#REF!</v>
      </c>
      <c r="D31" s="50" t="s">
        <v>20</v>
      </c>
      <c r="E31" s="50" t="e">
        <f>+VLOOKUP(A31,#REF!,3,0)</f>
        <v>#REF!</v>
      </c>
      <c r="F31" s="50" t="e">
        <f>+VLOOKUP(A31,#REF!,10,0)</f>
        <v>#REF!</v>
      </c>
      <c r="G31" s="50" t="e">
        <f>+VLOOKUP(A31,#REF!,13,0)</f>
        <v>#REF!</v>
      </c>
      <c r="H31" s="52" t="e">
        <f t="shared" si="3"/>
        <v>#REF!</v>
      </c>
      <c r="I31" s="50" t="e">
        <f t="shared" si="0"/>
        <v>#REF!</v>
      </c>
      <c r="J31" s="50" t="s">
        <v>72</v>
      </c>
      <c r="K31" s="50" t="e">
        <f>+IF(ISBLANK(VLOOKUP(A31,#REF!,5,0)),"",VLOOKUP(A31,#REF!,5,0))</f>
        <v>#REF!</v>
      </c>
      <c r="L31" s="50" t="e">
        <f>+IF(ISBLANK(VLOOKUP(A31,#REF!,9,9)),"",VLOOKUP(A31,#REF!,9,9))</f>
        <v>#REF!</v>
      </c>
      <c r="M31" s="50" t="e">
        <f t="shared" si="5"/>
        <v>#REF!</v>
      </c>
      <c r="N31" s="50" t="e">
        <f t="shared" si="4"/>
        <v>#REF!</v>
      </c>
      <c r="O31" s="50"/>
      <c r="P31" s="50"/>
    </row>
    <row r="32" spans="1:16" x14ac:dyDescent="0.2">
      <c r="A32" s="50" t="s">
        <v>75</v>
      </c>
      <c r="B32" s="50" t="str">
        <f t="shared" si="2"/>
        <v>7</v>
      </c>
      <c r="C32" s="50" t="e">
        <f>+MID(VLOOKUP(A32,#REF!,2,0),4,LEN(VLOOKUP(A32,#REF!,2,0))-4)</f>
        <v>#REF!</v>
      </c>
      <c r="D32" s="50" t="s">
        <v>20</v>
      </c>
      <c r="E32" s="50" t="e">
        <f>+VLOOKUP(A32,#REF!,3,0)</f>
        <v>#REF!</v>
      </c>
      <c r="F32" s="50" t="e">
        <f>+VLOOKUP(A32,#REF!,10,0)</f>
        <v>#REF!</v>
      </c>
      <c r="G32" s="50" t="e">
        <f>+VLOOKUP(A32,#REF!,13,0)</f>
        <v>#REF!</v>
      </c>
      <c r="H32" s="52" t="e">
        <f t="shared" si="3"/>
        <v>#REF!</v>
      </c>
      <c r="I32" s="50" t="e">
        <f t="shared" si="0"/>
        <v>#REF!</v>
      </c>
      <c r="J32" s="50" t="s">
        <v>72</v>
      </c>
      <c r="K32" s="50" t="e">
        <f>+IF(ISBLANK(VLOOKUP(A32,#REF!,5,0)),"",VLOOKUP(A32,#REF!,5,0))</f>
        <v>#REF!</v>
      </c>
      <c r="L32" s="50" t="e">
        <f>+IF(ISBLANK(VLOOKUP(A32,#REF!,9,9)),"",VLOOKUP(A32,#REF!,9,9))</f>
        <v>#REF!</v>
      </c>
      <c r="M32" s="50" t="e">
        <f t="shared" si="5"/>
        <v>#REF!</v>
      </c>
      <c r="N32" s="50" t="e">
        <f t="shared" si="4"/>
        <v>#REF!</v>
      </c>
      <c r="O32" s="50"/>
      <c r="P32" s="50"/>
    </row>
    <row r="33" spans="1:16" x14ac:dyDescent="0.2">
      <c r="A33" s="50" t="s">
        <v>76</v>
      </c>
      <c r="B33" s="50" t="str">
        <f t="shared" si="2"/>
        <v>7</v>
      </c>
      <c r="C33" s="50" t="e">
        <f>+MID(VLOOKUP(A33,#REF!,2,0),4,LEN(VLOOKUP(A33,#REF!,2,0))-4)</f>
        <v>#REF!</v>
      </c>
      <c r="D33" s="50" t="s">
        <v>20</v>
      </c>
      <c r="E33" s="50" t="e">
        <f>+VLOOKUP(A33,#REF!,3,0)</f>
        <v>#REF!</v>
      </c>
      <c r="F33" s="50" t="e">
        <f>+VLOOKUP(A33,#REF!,10,0)</f>
        <v>#REF!</v>
      </c>
      <c r="G33" s="50" t="e">
        <f>+VLOOKUP(A33,#REF!,13,0)</f>
        <v>#REF!</v>
      </c>
      <c r="H33" s="52" t="e">
        <f t="shared" si="3"/>
        <v>#REF!</v>
      </c>
      <c r="I33" s="50" t="e">
        <f t="shared" si="0"/>
        <v>#REF!</v>
      </c>
      <c r="J33" s="50" t="s">
        <v>72</v>
      </c>
      <c r="K33" s="50" t="e">
        <f>+IF(ISBLANK(VLOOKUP(A33,#REF!,5,0)),"",VLOOKUP(A33,#REF!,5,0))</f>
        <v>#REF!</v>
      </c>
      <c r="L33" s="50" t="e">
        <f>+IF(ISBLANK(VLOOKUP(A33,#REF!,9,9)),"",VLOOKUP(A33,#REF!,9,9))</f>
        <v>#REF!</v>
      </c>
      <c r="M33" s="50" t="e">
        <f t="shared" si="5"/>
        <v>#REF!</v>
      </c>
      <c r="N33" s="50" t="e">
        <f t="shared" si="4"/>
        <v>#REF!</v>
      </c>
      <c r="O33" s="50"/>
      <c r="P33" s="50"/>
    </row>
    <row r="34" spans="1:16" x14ac:dyDescent="0.2">
      <c r="A34" s="50" t="s">
        <v>77</v>
      </c>
      <c r="B34" s="50" t="str">
        <f t="shared" si="2"/>
        <v>8</v>
      </c>
      <c r="C34" s="50" t="e">
        <f>+MID(VLOOKUP(A34,#REF!,2,0),4,LEN(VLOOKUP(A34,#REF!,2,0))-4)</f>
        <v>#REF!</v>
      </c>
      <c r="D34" s="50" t="s">
        <v>20</v>
      </c>
      <c r="E34" s="50" t="e">
        <f>+VLOOKUP(A34,#REF!,3,0)</f>
        <v>#REF!</v>
      </c>
      <c r="F34" s="50" t="e">
        <f>+VLOOKUP(A34,#REF!,10,0)</f>
        <v>#REF!</v>
      </c>
      <c r="G34" s="50" t="e">
        <f>+VLOOKUP(A34,#REF!,13,0)</f>
        <v>#REF!</v>
      </c>
      <c r="H34" s="52" t="e">
        <f t="shared" si="3"/>
        <v>#REF!</v>
      </c>
      <c r="I34" s="50" t="e">
        <f t="shared" ref="I34:I65" si="8">+IF(F34=$F$2,$P$4,IF(F34=$F$3,$P$2,$P$3))</f>
        <v>#REF!</v>
      </c>
      <c r="J34" s="50" t="s">
        <v>78</v>
      </c>
      <c r="K34" s="50" t="e">
        <f>+IF(ISBLANK(VLOOKUP(A34,#REF!,5,0)),"",VLOOKUP(A34,#REF!,5,0))</f>
        <v>#REF!</v>
      </c>
      <c r="L34" s="50" t="e">
        <f>+IF(ISBLANK(VLOOKUP(A34,#REF!,9,9)),"",VLOOKUP(A34,#REF!,9,9))</f>
        <v>#REF!</v>
      </c>
      <c r="M34" s="50" t="e">
        <f t="shared" si="5"/>
        <v>#REF!</v>
      </c>
      <c r="N34" s="50" t="e">
        <f t="shared" si="4"/>
        <v>#REF!</v>
      </c>
      <c r="O34" s="50"/>
      <c r="P34" s="50"/>
    </row>
    <row r="35" spans="1:16" x14ac:dyDescent="0.2">
      <c r="A35" s="50" t="s">
        <v>79</v>
      </c>
      <c r="B35" s="50" t="str">
        <f t="shared" si="2"/>
        <v>8</v>
      </c>
      <c r="C35" s="50" t="e">
        <f>+MID(VLOOKUP(A35,#REF!,2,0),4,LEN(VLOOKUP(A35,#REF!,2,0))-4)</f>
        <v>#REF!</v>
      </c>
      <c r="D35" s="50" t="s">
        <v>20</v>
      </c>
      <c r="E35" s="50" t="e">
        <f>+VLOOKUP(A35,#REF!,3,0)</f>
        <v>#REF!</v>
      </c>
      <c r="F35" s="50" t="e">
        <f>+VLOOKUP(A35,#REF!,10,0)</f>
        <v>#REF!</v>
      </c>
      <c r="G35" s="50" t="e">
        <f>+VLOOKUP(A35,#REF!,13,0)</f>
        <v>#REF!</v>
      </c>
      <c r="H35" s="52" t="e">
        <f t="shared" si="3"/>
        <v>#REF!</v>
      </c>
      <c r="I35" s="50" t="e">
        <f t="shared" si="8"/>
        <v>#REF!</v>
      </c>
      <c r="J35" s="50" t="s">
        <v>78</v>
      </c>
      <c r="K35" s="50" t="e">
        <f>+IF(ISBLANK(VLOOKUP(A35,#REF!,5,0)),"",VLOOKUP(A35,#REF!,5,0))</f>
        <v>#REF!</v>
      </c>
      <c r="L35" s="50" t="e">
        <f>+IF(ISBLANK(VLOOKUP(A35,#REF!,9,9)),"",VLOOKUP(A35,#REF!,9,9))</f>
        <v>#REF!</v>
      </c>
      <c r="M35" s="50" t="e">
        <f t="shared" si="5"/>
        <v>#REF!</v>
      </c>
      <c r="N35" s="50" t="e">
        <f t="shared" si="4"/>
        <v>#REF!</v>
      </c>
      <c r="O35" s="50"/>
      <c r="P35" s="50"/>
    </row>
    <row r="36" spans="1:16" x14ac:dyDescent="0.2">
      <c r="A36" s="50" t="s">
        <v>80</v>
      </c>
      <c r="B36" s="50" t="str">
        <f t="shared" si="2"/>
        <v>8</v>
      </c>
      <c r="C36" s="50" t="e">
        <f>+MID(VLOOKUP(A36,#REF!,2,0),4,LEN(VLOOKUP(A36,#REF!,2,0))-4)</f>
        <v>#REF!</v>
      </c>
      <c r="D36" s="50" t="s">
        <v>20</v>
      </c>
      <c r="E36" s="50" t="e">
        <f>+VLOOKUP(A36,#REF!,3,0)</f>
        <v>#REF!</v>
      </c>
      <c r="F36" s="50" t="e">
        <f>+VLOOKUP(A36,#REF!,10,0)</f>
        <v>#REF!</v>
      </c>
      <c r="G36" s="50" t="e">
        <f>+VLOOKUP(A36,#REF!,13,0)</f>
        <v>#REF!</v>
      </c>
      <c r="H36" s="52" t="e">
        <f t="shared" si="3"/>
        <v>#REF!</v>
      </c>
      <c r="I36" s="50" t="e">
        <f t="shared" si="8"/>
        <v>#REF!</v>
      </c>
      <c r="J36" s="50" t="s">
        <v>78</v>
      </c>
      <c r="K36" s="50" t="e">
        <f>+IF(ISBLANK(VLOOKUP(A36,#REF!,5,0)),"",VLOOKUP(A36,#REF!,5,0))</f>
        <v>#REF!</v>
      </c>
      <c r="L36" s="50" t="e">
        <f>+IF(ISBLANK(VLOOKUP(A36,#REF!,9,9)),"",VLOOKUP(A36,#REF!,9,9))</f>
        <v>#REF!</v>
      </c>
      <c r="M36" s="50" t="e">
        <f t="shared" si="5"/>
        <v>#REF!</v>
      </c>
      <c r="N36" s="50" t="e">
        <f t="shared" si="4"/>
        <v>#REF!</v>
      </c>
      <c r="O36" s="50"/>
      <c r="P36" s="50"/>
    </row>
    <row r="37" spans="1:16" x14ac:dyDescent="0.2">
      <c r="A37" s="50" t="s">
        <v>81</v>
      </c>
      <c r="B37" s="50" t="str">
        <f t="shared" si="2"/>
        <v>8</v>
      </c>
      <c r="C37" s="50" t="e">
        <f>+MID(VLOOKUP(A37,#REF!,2,0),4,LEN(VLOOKUP(A37,#REF!,2,0))-4)</f>
        <v>#REF!</v>
      </c>
      <c r="D37" s="50" t="s">
        <v>20</v>
      </c>
      <c r="E37" s="50" t="e">
        <f>+VLOOKUP(A37,#REF!,3,0)</f>
        <v>#REF!</v>
      </c>
      <c r="F37" s="50" t="e">
        <f>+VLOOKUP(A37,#REF!,10,0)</f>
        <v>#REF!</v>
      </c>
      <c r="G37" s="50" t="e">
        <f>+VLOOKUP(A37,#REF!,13,0)</f>
        <v>#REF!</v>
      </c>
      <c r="H37" s="52" t="e">
        <f t="shared" si="3"/>
        <v>#REF!</v>
      </c>
      <c r="I37" s="50" t="e">
        <f t="shared" si="8"/>
        <v>#REF!</v>
      </c>
      <c r="J37" s="50" t="s">
        <v>78</v>
      </c>
      <c r="K37" s="50" t="e">
        <f>+IF(ISBLANK(VLOOKUP(A37,#REF!,5,0)),"",VLOOKUP(A37,#REF!,5,0))</f>
        <v>#REF!</v>
      </c>
      <c r="L37" s="50" t="e">
        <f>+IF(ISBLANK(VLOOKUP(A37,#REF!,9,9)),"",VLOOKUP(A37,#REF!,9,9))</f>
        <v>#REF!</v>
      </c>
      <c r="M37" s="50" t="e">
        <f t="shared" si="5"/>
        <v>#REF!</v>
      </c>
      <c r="N37" s="50" t="e">
        <f t="shared" si="4"/>
        <v>#REF!</v>
      </c>
      <c r="O37" s="50"/>
      <c r="P37" s="50"/>
    </row>
    <row r="38" spans="1:16" x14ac:dyDescent="0.2">
      <c r="A38" s="50" t="s">
        <v>82</v>
      </c>
      <c r="B38" s="50" t="str">
        <f t="shared" si="2"/>
        <v>9</v>
      </c>
      <c r="C38" s="50" t="e">
        <f>+MID(VLOOKUP(A38,#REF!,2,0),4,LEN(VLOOKUP(A38,#REF!,2,0))-4)</f>
        <v>#REF!</v>
      </c>
      <c r="D38" s="50" t="s">
        <v>20</v>
      </c>
      <c r="E38" s="50" t="e">
        <f>+VLOOKUP(A38,#REF!,3,0)</f>
        <v>#REF!</v>
      </c>
      <c r="F38" s="50" t="e">
        <f>+VLOOKUP(A38,#REF!,10,0)</f>
        <v>#REF!</v>
      </c>
      <c r="G38" s="50" t="e">
        <f>+VLOOKUP(A38,#REF!,13,0)</f>
        <v>#REF!</v>
      </c>
      <c r="H38" s="52" t="e">
        <f t="shared" si="3"/>
        <v>#REF!</v>
      </c>
      <c r="I38" s="50" t="e">
        <f t="shared" si="8"/>
        <v>#REF!</v>
      </c>
      <c r="J38" s="50" t="s">
        <v>83</v>
      </c>
      <c r="K38" s="50" t="e">
        <f>+IF(ISBLANK(VLOOKUP(A38,#REF!,5,0)),"",VLOOKUP(A38,#REF!,5,0))</f>
        <v>#REF!</v>
      </c>
      <c r="L38" s="50" t="e">
        <f>+IF(ISBLANK(VLOOKUP(A38,#REF!,9,9)),"",VLOOKUP(A38,#REF!,9,9))</f>
        <v>#REF!</v>
      </c>
      <c r="M38" s="50" t="e">
        <f t="shared" si="5"/>
        <v>#REF!</v>
      </c>
      <c r="N38" s="50" t="e">
        <f t="shared" si="4"/>
        <v>#REF!</v>
      </c>
      <c r="O38" s="50"/>
      <c r="P38" s="50"/>
    </row>
    <row r="39" spans="1:16" x14ac:dyDescent="0.2">
      <c r="A39" s="50" t="s">
        <v>84</v>
      </c>
      <c r="B39" s="50" t="str">
        <f t="shared" si="2"/>
        <v>9</v>
      </c>
      <c r="C39" s="50" t="e">
        <f>+MID(VLOOKUP(A39,#REF!,2,0),4,LEN(VLOOKUP(A39,#REF!,2,0))-4)</f>
        <v>#REF!</v>
      </c>
      <c r="D39" s="50" t="s">
        <v>20</v>
      </c>
      <c r="E39" s="50" t="e">
        <f>+VLOOKUP(A39,#REF!,3,0)</f>
        <v>#REF!</v>
      </c>
      <c r="F39" s="50" t="e">
        <f>+VLOOKUP(A39,#REF!,10,0)</f>
        <v>#REF!</v>
      </c>
      <c r="G39" s="50" t="e">
        <f>+VLOOKUP(A39,#REF!,13,0)</f>
        <v>#REF!</v>
      </c>
      <c r="H39" s="52" t="e">
        <f t="shared" si="3"/>
        <v>#REF!</v>
      </c>
      <c r="I39" s="50" t="e">
        <f t="shared" si="8"/>
        <v>#REF!</v>
      </c>
      <c r="J39" s="50" t="s">
        <v>83</v>
      </c>
      <c r="K39" s="50" t="e">
        <f>+IF(ISBLANK(VLOOKUP(A39,#REF!,5,0)),"",VLOOKUP(A39,#REF!,5,0))</f>
        <v>#REF!</v>
      </c>
      <c r="L39" s="50" t="e">
        <f>+IF(ISBLANK(VLOOKUP(A39,#REF!,9,9)),"",VLOOKUP(A39,#REF!,9,9))</f>
        <v>#REF!</v>
      </c>
      <c r="M39" s="50" t="e">
        <f t="shared" si="5"/>
        <v>#REF!</v>
      </c>
      <c r="N39" s="50" t="e">
        <f t="shared" si="4"/>
        <v>#REF!</v>
      </c>
      <c r="O39" s="50"/>
      <c r="P39" s="50"/>
    </row>
    <row r="40" spans="1:16" x14ac:dyDescent="0.2">
      <c r="A40" s="50" t="s">
        <v>85</v>
      </c>
      <c r="B40" s="50" t="str">
        <f t="shared" si="2"/>
        <v>9</v>
      </c>
      <c r="C40" s="50" t="e">
        <f>+MID(VLOOKUP(A40,#REF!,2,0),4,LEN(VLOOKUP(A40,#REF!,2,0))-4)</f>
        <v>#REF!</v>
      </c>
      <c r="D40" s="50" t="s">
        <v>20</v>
      </c>
      <c r="E40" s="50" t="e">
        <f>+VLOOKUP(A40,#REF!,3,0)</f>
        <v>#REF!</v>
      </c>
      <c r="F40" s="50" t="e">
        <f>+VLOOKUP(A40,#REF!,10,0)</f>
        <v>#REF!</v>
      </c>
      <c r="G40" s="50" t="e">
        <f>+VLOOKUP(A40,#REF!,13,0)</f>
        <v>#REF!</v>
      </c>
      <c r="H40" s="52" t="e">
        <f t="shared" si="3"/>
        <v>#REF!</v>
      </c>
      <c r="I40" s="50" t="e">
        <f t="shared" si="8"/>
        <v>#REF!</v>
      </c>
      <c r="J40" s="50" t="s">
        <v>83</v>
      </c>
      <c r="K40" s="50" t="e">
        <f>+IF(ISBLANK(VLOOKUP(A40,#REF!,5,0)),"",VLOOKUP(A40,#REF!,5,0))</f>
        <v>#REF!</v>
      </c>
      <c r="L40" s="50" t="e">
        <f>+IF(ISBLANK(VLOOKUP(A40,#REF!,9,9)),"",VLOOKUP(A40,#REF!,9,9))</f>
        <v>#REF!</v>
      </c>
      <c r="M40" s="50" t="e">
        <f t="shared" si="5"/>
        <v>#REF!</v>
      </c>
      <c r="N40" s="50" t="e">
        <f t="shared" si="4"/>
        <v>#REF!</v>
      </c>
      <c r="O40" s="50"/>
      <c r="P40" s="50"/>
    </row>
    <row r="41" spans="1:16" x14ac:dyDescent="0.2">
      <c r="A41" s="50" t="s">
        <v>86</v>
      </c>
      <c r="B41" s="50" t="str">
        <f t="shared" si="2"/>
        <v>9</v>
      </c>
      <c r="C41" s="50" t="e">
        <f>+MID(VLOOKUP(A41,#REF!,2,0),4,LEN(VLOOKUP(A41,#REF!,2,0))-4)</f>
        <v>#REF!</v>
      </c>
      <c r="D41" s="50" t="s">
        <v>20</v>
      </c>
      <c r="E41" s="50" t="e">
        <f>+VLOOKUP(A41,#REF!,3,0)</f>
        <v>#REF!</v>
      </c>
      <c r="F41" s="50" t="e">
        <f>+VLOOKUP(A41,#REF!,10,0)</f>
        <v>#REF!</v>
      </c>
      <c r="G41" s="50" t="e">
        <f>+VLOOKUP(A41,#REF!,13,0)</f>
        <v>#REF!</v>
      </c>
      <c r="H41" s="52" t="e">
        <f t="shared" si="3"/>
        <v>#REF!</v>
      </c>
      <c r="I41" s="50" t="e">
        <f t="shared" si="8"/>
        <v>#REF!</v>
      </c>
      <c r="J41" s="50" t="s">
        <v>83</v>
      </c>
      <c r="K41" s="50" t="e">
        <f>+IF(ISBLANK(VLOOKUP(A41,#REF!,5,0)),"",VLOOKUP(A41,#REF!,5,0))</f>
        <v>#REF!</v>
      </c>
      <c r="L41" s="50" t="e">
        <f>+IF(ISBLANK(VLOOKUP(A41,#REF!,9,9)),"",VLOOKUP(A41,#REF!,9,9))</f>
        <v>#REF!</v>
      </c>
      <c r="M41" s="50" t="e">
        <f t="shared" si="5"/>
        <v>#REF!</v>
      </c>
      <c r="N41" s="50" t="e">
        <f t="shared" si="4"/>
        <v>#REF!</v>
      </c>
      <c r="O41" s="50"/>
      <c r="P41" s="50"/>
    </row>
    <row r="42" spans="1:16" x14ac:dyDescent="0.2">
      <c r="A42" s="50" t="s">
        <v>87</v>
      </c>
      <c r="B42" s="50" t="str">
        <f t="shared" si="2"/>
        <v>9</v>
      </c>
      <c r="C42" s="50" t="e">
        <f>+MID(VLOOKUP(A42,#REF!,2,0),4,LEN(VLOOKUP(A42,#REF!,2,0))-4)</f>
        <v>#REF!</v>
      </c>
      <c r="D42" s="50" t="s">
        <v>20</v>
      </c>
      <c r="E42" s="50" t="e">
        <f>+VLOOKUP(A42,#REF!,3,0)</f>
        <v>#REF!</v>
      </c>
      <c r="F42" s="50" t="e">
        <f>+VLOOKUP(A42,#REF!,10,0)</f>
        <v>#REF!</v>
      </c>
      <c r="G42" s="50" t="e">
        <f>+VLOOKUP(A42,#REF!,13,0)</f>
        <v>#REF!</v>
      </c>
      <c r="H42" s="52" t="e">
        <f t="shared" si="3"/>
        <v>#REF!</v>
      </c>
      <c r="I42" s="50" t="e">
        <f t="shared" si="8"/>
        <v>#REF!</v>
      </c>
      <c r="J42" s="50" t="s">
        <v>83</v>
      </c>
      <c r="K42" s="50" t="e">
        <f>+IF(ISBLANK(VLOOKUP(A42,#REF!,5,0)),"",VLOOKUP(A42,#REF!,5,0))</f>
        <v>#REF!</v>
      </c>
      <c r="L42" s="50" t="e">
        <f>+IF(ISBLANK(VLOOKUP(A42,#REF!,9,9)),"",VLOOKUP(A42,#REF!,9,9))</f>
        <v>#REF!</v>
      </c>
      <c r="M42" s="50" t="e">
        <f t="shared" si="5"/>
        <v>#REF!</v>
      </c>
      <c r="N42" s="50" t="e">
        <f t="shared" si="4"/>
        <v>#REF!</v>
      </c>
      <c r="O42" s="50"/>
      <c r="P42" s="50"/>
    </row>
    <row r="43" spans="1:16" x14ac:dyDescent="0.2">
      <c r="A43" s="50" t="s">
        <v>88</v>
      </c>
      <c r="B43" s="50" t="str">
        <f>+LEFT(A43,2)</f>
        <v>10</v>
      </c>
      <c r="C43" s="50" t="e">
        <f>+MID(VLOOKUP(A43,#REF!,2,0),5,LEN(VLOOKUP(A43,#REF!,2,0))-5)</f>
        <v>#REF!</v>
      </c>
      <c r="D43" s="50" t="s">
        <v>21</v>
      </c>
      <c r="E43" s="50" t="e">
        <f>+VLOOKUP(A43,#REF!,3,0)</f>
        <v>#REF!</v>
      </c>
      <c r="F43" s="50" t="e">
        <f>+VLOOKUP(A43,#REF!,10,0)</f>
        <v>#REF!</v>
      </c>
      <c r="G43" s="50" t="e">
        <f>+VLOOKUP(A43,#REF!,13,0)</f>
        <v>#REF!</v>
      </c>
      <c r="H43" s="52" t="e">
        <f t="shared" si="3"/>
        <v>#REF!</v>
      </c>
      <c r="I43" s="50" t="e">
        <f t="shared" si="8"/>
        <v>#REF!</v>
      </c>
      <c r="J43" s="50" t="s">
        <v>89</v>
      </c>
      <c r="K43" s="50" t="e">
        <f>+IF(ISBLANK(VLOOKUP(A43,#REF!,5,0)),"",VLOOKUP(A43,#REF!,5,0))</f>
        <v>#REF!</v>
      </c>
      <c r="L43" s="50" t="e">
        <f>+IF(ISBLANK(VLOOKUP(A43,#REF!,9,0)),"",VLOOKUP(A43,#REF!,9,0))</f>
        <v>#REF!</v>
      </c>
      <c r="M43" s="50" t="e">
        <f t="shared" si="5"/>
        <v>#REF!</v>
      </c>
      <c r="N43" s="50" t="e">
        <f t="shared" si="4"/>
        <v>#REF!</v>
      </c>
      <c r="O43" s="50"/>
      <c r="P43" s="50"/>
    </row>
    <row r="44" spans="1:16" x14ac:dyDescent="0.2">
      <c r="A44" s="50" t="s">
        <v>90</v>
      </c>
      <c r="B44" s="50" t="str">
        <f t="shared" ref="B44:B82" si="9">+LEFT(A44,2)</f>
        <v>10</v>
      </c>
      <c r="C44" s="50" t="e">
        <f>+MID(VLOOKUP(A44,#REF!,2,0),5,LEN(VLOOKUP(A44,#REF!,2,0))-5)</f>
        <v>#REF!</v>
      </c>
      <c r="D44" s="50" t="s">
        <v>21</v>
      </c>
      <c r="E44" s="50" t="e">
        <f>+VLOOKUP(A44,#REF!,3,0)</f>
        <v>#REF!</v>
      </c>
      <c r="F44" s="50" t="e">
        <f>+VLOOKUP(A44,#REF!,10,0)</f>
        <v>#REF!</v>
      </c>
      <c r="G44" s="50" t="e">
        <f>+VLOOKUP(A44,#REF!,13,0)</f>
        <v>#REF!</v>
      </c>
      <c r="H44" s="52" t="e">
        <f t="shared" si="3"/>
        <v>#REF!</v>
      </c>
      <c r="I44" s="50" t="e">
        <f t="shared" si="8"/>
        <v>#REF!</v>
      </c>
      <c r="J44" s="50" t="s">
        <v>89</v>
      </c>
      <c r="K44" s="50" t="e">
        <f>+IF(ISBLANK(VLOOKUP(A44,#REF!,5,0)),"",VLOOKUP(A44,#REF!,5,0))</f>
        <v>#REF!</v>
      </c>
      <c r="L44" s="50" t="e">
        <f>+IF(ISBLANK(VLOOKUP(A44,#REF!,9,0)),"",VLOOKUP(A44,#REF!,9,0))</f>
        <v>#REF!</v>
      </c>
      <c r="M44" s="50" t="e">
        <f t="shared" si="5"/>
        <v>#REF!</v>
      </c>
      <c r="N44" s="50" t="e">
        <f t="shared" si="4"/>
        <v>#REF!</v>
      </c>
      <c r="O44" s="50"/>
      <c r="P44" s="50"/>
    </row>
    <row r="45" spans="1:16" x14ac:dyDescent="0.2">
      <c r="A45" s="50" t="s">
        <v>91</v>
      </c>
      <c r="B45" s="50" t="str">
        <f t="shared" si="9"/>
        <v>10</v>
      </c>
      <c r="C45" s="50" t="e">
        <f>+MID(VLOOKUP(A45,#REF!,2,0),5,LEN(VLOOKUP(A45,#REF!,2,0))-5)</f>
        <v>#REF!</v>
      </c>
      <c r="D45" s="50" t="s">
        <v>21</v>
      </c>
      <c r="E45" s="50" t="e">
        <f>+VLOOKUP(A45,#REF!,3,0)</f>
        <v>#REF!</v>
      </c>
      <c r="F45" s="50" t="e">
        <f>+VLOOKUP(A45,#REF!,10,0)</f>
        <v>#REF!</v>
      </c>
      <c r="G45" s="50" t="e">
        <f>+VLOOKUP(A45,#REF!,13,0)</f>
        <v>#REF!</v>
      </c>
      <c r="H45" s="52" t="e">
        <f t="shared" si="3"/>
        <v>#REF!</v>
      </c>
      <c r="I45" s="50" t="e">
        <f t="shared" si="8"/>
        <v>#REF!</v>
      </c>
      <c r="J45" s="50" t="s">
        <v>89</v>
      </c>
      <c r="K45" s="50" t="e">
        <f>+IF(ISBLANK(VLOOKUP(A45,#REF!,5,0)),"",VLOOKUP(A45,#REF!,5,0))</f>
        <v>#REF!</v>
      </c>
      <c r="L45" s="50" t="e">
        <f>+IF(ISBLANK(VLOOKUP(A45,#REF!,9,0)),"",VLOOKUP(A45,#REF!,9,0))</f>
        <v>#REF!</v>
      </c>
      <c r="M45" s="50" t="e">
        <f t="shared" si="5"/>
        <v>#REF!</v>
      </c>
      <c r="N45" s="50" t="e">
        <f t="shared" si="4"/>
        <v>#REF!</v>
      </c>
      <c r="O45" s="50"/>
      <c r="P45" s="50"/>
    </row>
    <row r="46" spans="1:16" x14ac:dyDescent="0.2">
      <c r="A46" s="50" t="s">
        <v>92</v>
      </c>
      <c r="B46" s="50" t="str">
        <f t="shared" si="9"/>
        <v>11</v>
      </c>
      <c r="C46" s="50" t="e">
        <f>+MID(VLOOKUP(A46,#REF!,2,0),5,LEN(VLOOKUP(A46,#REF!,2,0))-5)</f>
        <v>#REF!</v>
      </c>
      <c r="D46" s="50" t="s">
        <v>21</v>
      </c>
      <c r="E46" s="50" t="e">
        <f>+VLOOKUP(A46,#REF!,3,0)</f>
        <v>#REF!</v>
      </c>
      <c r="F46" s="50" t="e">
        <f>+VLOOKUP(A46,#REF!,10,0)</f>
        <v>#REF!</v>
      </c>
      <c r="G46" s="50" t="e">
        <f>+VLOOKUP(A46,#REF!,13,0)</f>
        <v>#REF!</v>
      </c>
      <c r="H46" s="52" t="e">
        <f t="shared" si="3"/>
        <v>#REF!</v>
      </c>
      <c r="I46" s="50" t="e">
        <f t="shared" si="8"/>
        <v>#REF!</v>
      </c>
      <c r="J46" s="50" t="s">
        <v>93</v>
      </c>
      <c r="K46" s="50" t="e">
        <f>+IF(ISBLANK(VLOOKUP(A46,#REF!,5,0)),"",VLOOKUP(A46,#REF!,5,0))</f>
        <v>#REF!</v>
      </c>
      <c r="L46" s="50" t="e">
        <f>+IF(ISBLANK(VLOOKUP(A46,#REF!,9,0)),"",VLOOKUP(A46,#REF!,9,0))</f>
        <v>#REF!</v>
      </c>
      <c r="M46" s="50" t="e">
        <f t="shared" si="5"/>
        <v>#REF!</v>
      </c>
      <c r="N46" s="50" t="e">
        <f t="shared" si="4"/>
        <v>#REF!</v>
      </c>
      <c r="O46" s="50"/>
      <c r="P46" s="50"/>
    </row>
    <row r="47" spans="1:16" x14ac:dyDescent="0.2">
      <c r="A47" s="50" t="s">
        <v>94</v>
      </c>
      <c r="B47" s="50" t="str">
        <f t="shared" si="9"/>
        <v>11</v>
      </c>
      <c r="C47" s="50" t="e">
        <f>+MID(VLOOKUP(A47,#REF!,2,0),5,LEN(VLOOKUP(A47,#REF!,2,0))-5)</f>
        <v>#REF!</v>
      </c>
      <c r="D47" s="50" t="s">
        <v>21</v>
      </c>
      <c r="E47" s="50" t="e">
        <f>+VLOOKUP(A47,#REF!,3,0)</f>
        <v>#REF!</v>
      </c>
      <c r="F47" s="50" t="e">
        <f>+VLOOKUP(A47,#REF!,10,0)</f>
        <v>#REF!</v>
      </c>
      <c r="G47" s="50" t="e">
        <f>+VLOOKUP(A47,#REF!,13,0)</f>
        <v>#REF!</v>
      </c>
      <c r="H47" s="52" t="e">
        <f t="shared" si="3"/>
        <v>#REF!</v>
      </c>
      <c r="I47" s="50" t="e">
        <f t="shared" si="8"/>
        <v>#REF!</v>
      </c>
      <c r="J47" s="50" t="s">
        <v>93</v>
      </c>
      <c r="K47" s="50" t="e">
        <f>+IF(ISBLANK(VLOOKUP(A47,#REF!,5,0)),"",VLOOKUP(A47,#REF!,5,0))</f>
        <v>#REF!</v>
      </c>
      <c r="L47" s="50" t="e">
        <f>+IF(ISBLANK(VLOOKUP(A47,#REF!,9,0)),"",VLOOKUP(A47,#REF!,9,0))</f>
        <v>#REF!</v>
      </c>
      <c r="M47" s="50" t="e">
        <f t="shared" si="5"/>
        <v>#REF!</v>
      </c>
      <c r="N47" s="50" t="e">
        <f t="shared" si="4"/>
        <v>#REF!</v>
      </c>
      <c r="O47" s="50"/>
      <c r="P47" s="50"/>
    </row>
    <row r="48" spans="1:16" x14ac:dyDescent="0.2">
      <c r="A48" s="50" t="s">
        <v>95</v>
      </c>
      <c r="B48" s="50" t="str">
        <f t="shared" si="9"/>
        <v>11</v>
      </c>
      <c r="C48" s="50" t="e">
        <f>+MID(VLOOKUP(A48,#REF!,2,0),5,LEN(VLOOKUP(A48,#REF!,2,0))-5)</f>
        <v>#REF!</v>
      </c>
      <c r="D48" s="50" t="s">
        <v>21</v>
      </c>
      <c r="E48" s="50" t="e">
        <f>+VLOOKUP(A48,#REF!,3,0)</f>
        <v>#REF!</v>
      </c>
      <c r="F48" s="50" t="e">
        <f>+VLOOKUP(A48,#REF!,10,0)</f>
        <v>#REF!</v>
      </c>
      <c r="G48" s="50" t="e">
        <f>+VLOOKUP(A48,#REF!,13,0)</f>
        <v>#REF!</v>
      </c>
      <c r="H48" s="52" t="e">
        <f t="shared" si="3"/>
        <v>#REF!</v>
      </c>
      <c r="I48" s="50" t="e">
        <f t="shared" si="8"/>
        <v>#REF!</v>
      </c>
      <c r="J48" s="50" t="s">
        <v>93</v>
      </c>
      <c r="K48" s="50" t="e">
        <f>+IF(ISBLANK(VLOOKUP(A48,#REF!,5,0)),"",VLOOKUP(A48,#REF!,5,0))</f>
        <v>#REF!</v>
      </c>
      <c r="L48" s="50" t="e">
        <f>+IF(ISBLANK(VLOOKUP(A48,#REF!,9,0)),"",VLOOKUP(A48,#REF!,9,0))</f>
        <v>#REF!</v>
      </c>
      <c r="M48" s="50" t="e">
        <f t="shared" si="5"/>
        <v>#REF!</v>
      </c>
      <c r="N48" s="50" t="e">
        <f t="shared" si="4"/>
        <v>#REF!</v>
      </c>
      <c r="O48" s="50"/>
      <c r="P48" s="50"/>
    </row>
    <row r="49" spans="1:16" x14ac:dyDescent="0.2">
      <c r="A49" s="50" t="s">
        <v>96</v>
      </c>
      <c r="B49" s="50" t="str">
        <f t="shared" si="9"/>
        <v>11</v>
      </c>
      <c r="C49" s="50" t="e">
        <f>+MID(VLOOKUP(A49,#REF!,2,0),5,LEN(VLOOKUP(A49,#REF!,2,0))-5)</f>
        <v>#REF!</v>
      </c>
      <c r="D49" s="50" t="s">
        <v>21</v>
      </c>
      <c r="E49" s="50" t="e">
        <f>+VLOOKUP(A49,#REF!,3,0)</f>
        <v>#REF!</v>
      </c>
      <c r="F49" s="50" t="e">
        <f>+VLOOKUP(A49,#REF!,10,0)</f>
        <v>#REF!</v>
      </c>
      <c r="G49" s="50" t="e">
        <f>+VLOOKUP(A49,#REF!,13,0)</f>
        <v>#REF!</v>
      </c>
      <c r="H49" s="52" t="e">
        <f t="shared" si="3"/>
        <v>#REF!</v>
      </c>
      <c r="I49" s="50" t="e">
        <f t="shared" si="8"/>
        <v>#REF!</v>
      </c>
      <c r="J49" s="50" t="s">
        <v>93</v>
      </c>
      <c r="K49" s="50" t="e">
        <f>+IF(ISBLANK(VLOOKUP(A49,#REF!,5,0)),"",VLOOKUP(A49,#REF!,5,0))</f>
        <v>#REF!</v>
      </c>
      <c r="L49" s="50" t="e">
        <f>+IF(ISBLANK(VLOOKUP(A49,#REF!,9,0)),"",VLOOKUP(A49,#REF!,9,0))</f>
        <v>#REF!</v>
      </c>
      <c r="M49" s="50" t="e">
        <f t="shared" si="5"/>
        <v>#REF!</v>
      </c>
      <c r="N49" s="50" t="e">
        <f t="shared" si="4"/>
        <v>#REF!</v>
      </c>
      <c r="O49" s="50"/>
      <c r="P49" s="50"/>
    </row>
    <row r="50" spans="1:16" x14ac:dyDescent="0.2">
      <c r="A50" s="50" t="s">
        <v>97</v>
      </c>
      <c r="B50" s="50" t="str">
        <f t="shared" si="9"/>
        <v>12</v>
      </c>
      <c r="C50" s="50" t="e">
        <f>+MID(VLOOKUP(A50,#REF!,2,0),5,LEN(VLOOKUP(A50,#REF!,2,0))-5)</f>
        <v>#REF!</v>
      </c>
      <c r="D50" s="50" t="s">
        <v>21</v>
      </c>
      <c r="E50" s="50" t="e">
        <f>+VLOOKUP(A50,#REF!,3,0)</f>
        <v>#REF!</v>
      </c>
      <c r="F50" s="50" t="e">
        <f>+VLOOKUP(A50,#REF!,10,0)</f>
        <v>#REF!</v>
      </c>
      <c r="G50" s="50" t="e">
        <f>+VLOOKUP(A50,#REF!,13,0)</f>
        <v>#REF!</v>
      </c>
      <c r="H50" s="52" t="e">
        <f t="shared" si="3"/>
        <v>#REF!</v>
      </c>
      <c r="I50" s="50" t="e">
        <f t="shared" si="8"/>
        <v>#REF!</v>
      </c>
      <c r="J50" s="50" t="s">
        <v>98</v>
      </c>
      <c r="K50" s="50" t="e">
        <f>+IF(ISBLANK(VLOOKUP(A50,#REF!,5,0)),"",VLOOKUP(A50,#REF!,5,0))</f>
        <v>#REF!</v>
      </c>
      <c r="L50" s="50" t="e">
        <f>+IF(ISBLANK(VLOOKUP(A50,#REF!,9,0)),"",VLOOKUP(A50,#REF!,9,0))</f>
        <v>#REF!</v>
      </c>
      <c r="M50" s="50" t="e">
        <f t="shared" si="5"/>
        <v>#REF!</v>
      </c>
      <c r="N50" s="50" t="e">
        <f t="shared" si="4"/>
        <v>#REF!</v>
      </c>
      <c r="O50" s="50"/>
      <c r="P50" s="50"/>
    </row>
    <row r="51" spans="1:16" x14ac:dyDescent="0.2">
      <c r="A51" s="50" t="s">
        <v>99</v>
      </c>
      <c r="B51" s="50" t="str">
        <f t="shared" si="9"/>
        <v>12</v>
      </c>
      <c r="C51" s="50" t="e">
        <f>+MID(VLOOKUP(A51,#REF!,2,0),6,LEN(VLOOKUP(A51,#REF!,2,0))-6)</f>
        <v>#REF!</v>
      </c>
      <c r="D51" s="50" t="s">
        <v>21</v>
      </c>
      <c r="E51" s="50" t="e">
        <f>+VLOOKUP(A51,#REF!,3,0)</f>
        <v>#REF!</v>
      </c>
      <c r="F51" s="50" t="e">
        <f>+VLOOKUP(A51,#REF!,10,0)</f>
        <v>#REF!</v>
      </c>
      <c r="G51" s="50" t="e">
        <f>+VLOOKUP(A51,#REF!,13,0)</f>
        <v>#REF!</v>
      </c>
      <c r="H51" s="52" t="e">
        <f t="shared" si="3"/>
        <v>#REF!</v>
      </c>
      <c r="I51" s="50" t="e">
        <f t="shared" si="8"/>
        <v>#REF!</v>
      </c>
      <c r="J51" s="50" t="s">
        <v>98</v>
      </c>
      <c r="K51" s="50" t="e">
        <f>+IF(ISBLANK(VLOOKUP(A51,#REF!,5,0)),"",VLOOKUP(A51,#REF!,5,0))</f>
        <v>#REF!</v>
      </c>
      <c r="L51" s="50" t="e">
        <f>+IF(ISBLANK(VLOOKUP(A51,#REF!,9,0)),"",VLOOKUP(A51,#REF!,9,0))</f>
        <v>#REF!</v>
      </c>
      <c r="M51" s="50" t="e">
        <f t="shared" si="5"/>
        <v>#REF!</v>
      </c>
      <c r="N51" s="50" t="e">
        <f t="shared" si="4"/>
        <v>#REF!</v>
      </c>
      <c r="O51" s="50"/>
      <c r="P51" s="50"/>
    </row>
    <row r="52" spans="1:16" x14ac:dyDescent="0.2">
      <c r="A52" s="50" t="s">
        <v>100</v>
      </c>
      <c r="B52" s="50" t="str">
        <f t="shared" si="9"/>
        <v>12</v>
      </c>
      <c r="C52" s="50" t="e">
        <f>+MID(VLOOKUP(A52,#REF!,2,0),6,LEN(VLOOKUP(A52,#REF!,2,0))-6)</f>
        <v>#REF!</v>
      </c>
      <c r="D52" s="50" t="s">
        <v>21</v>
      </c>
      <c r="E52" s="50" t="e">
        <f>+VLOOKUP(A52,#REF!,3,0)</f>
        <v>#REF!</v>
      </c>
      <c r="F52" s="50" t="e">
        <f>+VLOOKUP(A52,#REF!,10,0)</f>
        <v>#REF!</v>
      </c>
      <c r="G52" s="50" t="e">
        <f>+VLOOKUP(A52,#REF!,13,0)</f>
        <v>#REF!</v>
      </c>
      <c r="H52" s="52" t="e">
        <f t="shared" si="3"/>
        <v>#REF!</v>
      </c>
      <c r="I52" s="50" t="e">
        <f t="shared" si="8"/>
        <v>#REF!</v>
      </c>
      <c r="J52" s="50" t="s">
        <v>98</v>
      </c>
      <c r="K52" s="50" t="e">
        <f>+IF(ISBLANK(VLOOKUP(A52,#REF!,5,0)),"",VLOOKUP(A52,#REF!,5,0))</f>
        <v>#REF!</v>
      </c>
      <c r="L52" s="50" t="e">
        <f>+IF(ISBLANK(VLOOKUP(A52,#REF!,9,0)),"",VLOOKUP(A52,#REF!,9,0))</f>
        <v>#REF!</v>
      </c>
      <c r="M52" s="50" t="e">
        <f t="shared" si="5"/>
        <v>#REF!</v>
      </c>
      <c r="N52" s="50" t="e">
        <f t="shared" si="4"/>
        <v>#REF!</v>
      </c>
      <c r="O52" s="50"/>
      <c r="P52" s="50"/>
    </row>
    <row r="53" spans="1:16" x14ac:dyDescent="0.2">
      <c r="A53" s="50" t="s">
        <v>101</v>
      </c>
      <c r="B53" s="50" t="str">
        <f t="shared" si="9"/>
        <v>12</v>
      </c>
      <c r="C53" s="50" t="e">
        <f>+MID(VLOOKUP(A53,#REF!,2,0),6,LEN(VLOOKUP(A53,#REF!,2,0))-6)</f>
        <v>#REF!</v>
      </c>
      <c r="D53" s="50" t="s">
        <v>21</v>
      </c>
      <c r="E53" s="50" t="e">
        <f>+VLOOKUP(A53,#REF!,3,0)</f>
        <v>#REF!</v>
      </c>
      <c r="F53" s="50" t="e">
        <f>+VLOOKUP(A53,#REF!,10,0)</f>
        <v>#REF!</v>
      </c>
      <c r="G53" s="50" t="e">
        <f>+VLOOKUP(A53,#REF!,13,0)</f>
        <v>#REF!</v>
      </c>
      <c r="H53" s="52" t="e">
        <f t="shared" ref="H53" si="10">+_xlfn.RANK.EQ(G53,$G$2:$G$82,1)</f>
        <v>#REF!</v>
      </c>
      <c r="I53" s="50" t="e">
        <f t="shared" si="8"/>
        <v>#REF!</v>
      </c>
      <c r="J53" s="50" t="s">
        <v>98</v>
      </c>
      <c r="K53" s="50" t="e">
        <f>+IF(ISBLANK(VLOOKUP(A53,#REF!,5,0)),"",VLOOKUP(A53,#REF!,5,0))</f>
        <v>#REF!</v>
      </c>
      <c r="L53" s="50" t="e">
        <f>+IF(ISBLANK(VLOOKUP(A53,#REF!,9,0)),"",VLOOKUP(A53,#REF!,9,0))</f>
        <v>#REF!</v>
      </c>
      <c r="M53" s="50" t="e">
        <f t="shared" si="5"/>
        <v>#REF!</v>
      </c>
      <c r="N53" s="50" t="e">
        <f t="shared" ref="N53" si="11">+AVERAGEIF($D$2:$D$82,D53,$M$2:$M$82)</f>
        <v>#REF!</v>
      </c>
      <c r="O53" s="50"/>
      <c r="P53" s="50"/>
    </row>
    <row r="54" spans="1:16" x14ac:dyDescent="0.2">
      <c r="A54" s="50" t="s">
        <v>102</v>
      </c>
      <c r="B54" s="50" t="str">
        <f t="shared" si="9"/>
        <v>12</v>
      </c>
      <c r="C54" s="50" t="e">
        <f>+MID(VLOOKUP(A54,#REF!,2,0),6,LEN(VLOOKUP(A54,#REF!,2,0))-6)</f>
        <v>#REF!</v>
      </c>
      <c r="D54" s="50" t="s">
        <v>21</v>
      </c>
      <c r="E54" s="50" t="e">
        <f>+VLOOKUP(A54,#REF!,3,0)</f>
        <v>#REF!</v>
      </c>
      <c r="F54" s="50" t="e">
        <f>+VLOOKUP(A54,#REF!,10,0)</f>
        <v>#REF!</v>
      </c>
      <c r="G54" s="50" t="e">
        <f>+VLOOKUP(A54,#REF!,13,0)</f>
        <v>#REF!</v>
      </c>
      <c r="H54" s="52" t="e">
        <f t="shared" ref="H54" si="12">+_xlfn.RANK.EQ(G54,$G$2:$G$82,1)</f>
        <v>#REF!</v>
      </c>
      <c r="I54" s="50" t="e">
        <f t="shared" si="8"/>
        <v>#REF!</v>
      </c>
      <c r="J54" s="50" t="s">
        <v>98</v>
      </c>
      <c r="K54" s="50" t="e">
        <f>+IF(ISBLANK(VLOOKUP(A54,#REF!,5,0)),"",VLOOKUP(A54,#REF!,5,0))</f>
        <v>#REF!</v>
      </c>
      <c r="L54" s="50" t="e">
        <f>+IF(ISBLANK(VLOOKUP(A54,#REF!,9,0)),"",VLOOKUP(A54,#REF!,9,0))</f>
        <v>#REF!</v>
      </c>
      <c r="M54" s="50" t="e">
        <f t="shared" si="5"/>
        <v>#REF!</v>
      </c>
      <c r="N54" s="50" t="e">
        <f t="shared" ref="N54" si="13">+AVERAGEIF($D$2:$D$82,D54,$M$2:$M$82)</f>
        <v>#REF!</v>
      </c>
      <c r="O54" s="50"/>
      <c r="P54" s="50"/>
    </row>
    <row r="55" spans="1:16" ht="12.75" customHeight="1" x14ac:dyDescent="0.2">
      <c r="A55" s="50" t="s">
        <v>103</v>
      </c>
      <c r="B55" s="50" t="str">
        <f t="shared" si="9"/>
        <v>13</v>
      </c>
      <c r="C55" s="50" t="e">
        <f>+MID(VLOOKUP(A55,#REF!,2,0),6,LEN(VLOOKUP(A55,#REF!,2,0))-6)</f>
        <v>#REF!</v>
      </c>
      <c r="D55" s="50" t="s">
        <v>104</v>
      </c>
      <c r="E55" s="50" t="e">
        <f>+VLOOKUP(A55,#REF!,3,0)</f>
        <v>#REF!</v>
      </c>
      <c r="F55" s="50" t="e">
        <f>+VLOOKUP(A55,#REF!,10,0)</f>
        <v>#REF!</v>
      </c>
      <c r="G55" s="50" t="e">
        <f>+VLOOKUP(A55,#REF!,13,0)</f>
        <v>#REF!</v>
      </c>
      <c r="H55" s="52" t="e">
        <f t="shared" si="3"/>
        <v>#REF!</v>
      </c>
      <c r="I55" s="50" t="e">
        <f t="shared" si="8"/>
        <v>#REF!</v>
      </c>
      <c r="J55" s="50" t="s">
        <v>105</v>
      </c>
      <c r="K55" s="50" t="e">
        <f>+IF(ISBLANK(VLOOKUP(A55,#REF!,5,0)),"",VLOOKUP(A55,#REF!,5,0))</f>
        <v>#REF!</v>
      </c>
      <c r="L55" s="50" t="e">
        <f>+IF(ISBLANK(VLOOKUP(A55,#REF!,9,0)),"",VLOOKUP(A55,#REF!,9,0))</f>
        <v>#REF!</v>
      </c>
      <c r="M55" s="50" t="e">
        <f t="shared" si="5"/>
        <v>#REF!</v>
      </c>
      <c r="N55" s="50" t="e">
        <f>+AVERAGEIF($D$2:$D$82,D55,$M$2:$M$82)</f>
        <v>#REF!</v>
      </c>
      <c r="O55" s="50"/>
      <c r="P55" s="50"/>
    </row>
    <row r="56" spans="1:16" ht="12.75" customHeight="1" x14ac:dyDescent="0.2">
      <c r="A56" s="50" t="s">
        <v>106</v>
      </c>
      <c r="B56" s="50" t="str">
        <f t="shared" si="9"/>
        <v>13</v>
      </c>
      <c r="C56" s="50" t="e">
        <f>+MID(VLOOKUP(A56,#REF!,2,0),6,LEN(VLOOKUP(A56,#REF!,2,0))-6)</f>
        <v>#REF!</v>
      </c>
      <c r="D56" s="50" t="s">
        <v>104</v>
      </c>
      <c r="E56" s="50" t="e">
        <f>+VLOOKUP(A56,#REF!,3,0)</f>
        <v>#REF!</v>
      </c>
      <c r="F56" s="50" t="e">
        <f>+VLOOKUP(A56,#REF!,10,0)</f>
        <v>#REF!</v>
      </c>
      <c r="G56" s="50" t="e">
        <f>+VLOOKUP(A56,#REF!,13,0)</f>
        <v>#REF!</v>
      </c>
      <c r="H56" s="52" t="e">
        <f t="shared" si="3"/>
        <v>#REF!</v>
      </c>
      <c r="I56" s="50" t="e">
        <f t="shared" si="8"/>
        <v>#REF!</v>
      </c>
      <c r="J56" s="50" t="s">
        <v>105</v>
      </c>
      <c r="K56" s="50" t="e">
        <f>+IF(ISBLANK(VLOOKUP(A56,#REF!,5,0)),"",VLOOKUP(A56,#REF!,5,0))</f>
        <v>#REF!</v>
      </c>
      <c r="L56" s="50" t="e">
        <f>+IF(ISBLANK(VLOOKUP(A56,#REF!,9,0)),"",VLOOKUP(A56,#REF!,9,0))</f>
        <v>#REF!</v>
      </c>
      <c r="M56" s="50" t="e">
        <f t="shared" si="5"/>
        <v>#REF!</v>
      </c>
      <c r="N56" s="50" t="e">
        <f t="shared" si="4"/>
        <v>#REF!</v>
      </c>
      <c r="O56" s="50"/>
      <c r="P56" s="50"/>
    </row>
    <row r="57" spans="1:16" ht="12.75" customHeight="1" x14ac:dyDescent="0.2">
      <c r="A57" s="50" t="s">
        <v>107</v>
      </c>
      <c r="B57" s="50" t="str">
        <f t="shared" si="9"/>
        <v>13</v>
      </c>
      <c r="C57" s="50" t="e">
        <f>+MID(VLOOKUP(A57,#REF!,2,0),6,LEN(VLOOKUP(A57,#REF!,2,0))-6)</f>
        <v>#REF!</v>
      </c>
      <c r="D57" s="50" t="s">
        <v>104</v>
      </c>
      <c r="E57" s="50" t="e">
        <f>+VLOOKUP(A57,#REF!,3,0)</f>
        <v>#REF!</v>
      </c>
      <c r="F57" s="50" t="e">
        <f>+VLOOKUP(A57,#REF!,10,0)</f>
        <v>#REF!</v>
      </c>
      <c r="G57" s="50" t="e">
        <f>+VLOOKUP(A57,#REF!,13,0)</f>
        <v>#REF!</v>
      </c>
      <c r="H57" s="52" t="e">
        <f t="shared" si="3"/>
        <v>#REF!</v>
      </c>
      <c r="I57" s="50" t="e">
        <f t="shared" si="8"/>
        <v>#REF!</v>
      </c>
      <c r="J57" s="50" t="s">
        <v>105</v>
      </c>
      <c r="K57" s="50" t="e">
        <f>+IF(ISBLANK(VLOOKUP(A57,#REF!,5,0)),"",VLOOKUP(A57,#REF!,5,0))</f>
        <v>#REF!</v>
      </c>
      <c r="L57" s="50" t="e">
        <f>+IF(ISBLANK(VLOOKUP(A57,#REF!,9,0)),"",VLOOKUP(A57,#REF!,9,0))</f>
        <v>#REF!</v>
      </c>
      <c r="M57" s="50" t="e">
        <f t="shared" si="5"/>
        <v>#REF!</v>
      </c>
      <c r="N57" s="50" t="e">
        <f t="shared" si="4"/>
        <v>#REF!</v>
      </c>
      <c r="O57" s="50"/>
      <c r="P57" s="50"/>
    </row>
    <row r="58" spans="1:16" ht="12.75" customHeight="1" x14ac:dyDescent="0.2">
      <c r="A58" s="50" t="s">
        <v>108</v>
      </c>
      <c r="B58" s="50" t="str">
        <f t="shared" si="9"/>
        <v>13</v>
      </c>
      <c r="C58" s="50" t="e">
        <f>+MID(VLOOKUP(A58,#REF!,2,0),6,LEN(VLOOKUP(A58,#REF!,2,0))-6)</f>
        <v>#REF!</v>
      </c>
      <c r="D58" s="50" t="s">
        <v>104</v>
      </c>
      <c r="E58" s="50" t="e">
        <f>+VLOOKUP(A58,#REF!,3,0)</f>
        <v>#REF!</v>
      </c>
      <c r="F58" s="50" t="e">
        <f>+VLOOKUP(A58,#REF!,10,0)</f>
        <v>#REF!</v>
      </c>
      <c r="G58" s="50" t="e">
        <f>+VLOOKUP(A58,#REF!,13,0)</f>
        <v>#REF!</v>
      </c>
      <c r="H58" s="52" t="e">
        <f t="shared" si="3"/>
        <v>#REF!</v>
      </c>
      <c r="I58" s="50" t="e">
        <f t="shared" si="8"/>
        <v>#REF!</v>
      </c>
      <c r="J58" s="50" t="s">
        <v>105</v>
      </c>
      <c r="K58" s="50" t="e">
        <f>+IF(ISBLANK(VLOOKUP(A58,#REF!,5,0)),"",VLOOKUP(A58,#REF!,5,0))</f>
        <v>#REF!</v>
      </c>
      <c r="L58" s="50" t="e">
        <f>+IF(ISBLANK(VLOOKUP(A58,#REF!,9,0)),"",VLOOKUP(A58,#REF!,9,0))</f>
        <v>#REF!</v>
      </c>
      <c r="M58" s="50" t="e">
        <f t="shared" si="5"/>
        <v>#REF!</v>
      </c>
      <c r="N58" s="50" t="e">
        <f t="shared" si="4"/>
        <v>#REF!</v>
      </c>
      <c r="O58" s="50"/>
      <c r="P58" s="50"/>
    </row>
    <row r="59" spans="1:16" ht="12.75" customHeight="1" x14ac:dyDescent="0.2">
      <c r="A59" s="50" t="s">
        <v>109</v>
      </c>
      <c r="B59" s="50" t="str">
        <f t="shared" si="9"/>
        <v>14</v>
      </c>
      <c r="C59" s="50" t="e">
        <f>+MID(VLOOKUP(A59,#REF!,2,0),6,LEN(VLOOKUP(A59,#REF!,2,0))-6)</f>
        <v>#REF!</v>
      </c>
      <c r="D59" s="50" t="s">
        <v>104</v>
      </c>
      <c r="E59" s="50" t="e">
        <f>+VLOOKUP(A59,#REF!,3,0)</f>
        <v>#REF!</v>
      </c>
      <c r="F59" s="50" t="e">
        <f>+VLOOKUP(A59,#REF!,10,0)</f>
        <v>#REF!</v>
      </c>
      <c r="G59" s="50" t="e">
        <f>+VLOOKUP(A59,#REF!,13,0)</f>
        <v>#REF!</v>
      </c>
      <c r="H59" s="52" t="e">
        <f t="shared" si="3"/>
        <v>#REF!</v>
      </c>
      <c r="I59" s="50" t="e">
        <f t="shared" si="8"/>
        <v>#REF!</v>
      </c>
      <c r="J59" s="50" t="s">
        <v>110</v>
      </c>
      <c r="K59" s="50" t="e">
        <f>+IF(ISBLANK(VLOOKUP(A59,#REF!,5,0)),"",VLOOKUP(A59,#REF!,5,0))</f>
        <v>#REF!</v>
      </c>
      <c r="L59" s="50" t="e">
        <f>+IF(ISBLANK(VLOOKUP(A59,#REF!,9,0)),"",VLOOKUP(A59,#REF!,9,0))</f>
        <v>#REF!</v>
      </c>
      <c r="M59" s="50" t="e">
        <f t="shared" si="5"/>
        <v>#REF!</v>
      </c>
      <c r="N59" s="50" t="e">
        <f t="shared" si="4"/>
        <v>#REF!</v>
      </c>
      <c r="O59" s="50"/>
      <c r="P59" s="50"/>
    </row>
    <row r="60" spans="1:16" ht="12.75" customHeight="1" x14ac:dyDescent="0.2">
      <c r="A60" s="50" t="s">
        <v>111</v>
      </c>
      <c r="B60" s="50" t="str">
        <f t="shared" si="9"/>
        <v>14</v>
      </c>
      <c r="C60" s="50" t="e">
        <f>+MID(VLOOKUP(A60,#REF!,2,0),6,LEN(VLOOKUP(A60,#REF!,2,0))-6)</f>
        <v>#REF!</v>
      </c>
      <c r="D60" s="50" t="s">
        <v>104</v>
      </c>
      <c r="E60" s="50" t="e">
        <f>+VLOOKUP(A60,#REF!,3,0)</f>
        <v>#REF!</v>
      </c>
      <c r="F60" s="50" t="e">
        <f>+VLOOKUP(A60,#REF!,10,0)</f>
        <v>#REF!</v>
      </c>
      <c r="G60" s="50" t="e">
        <f>+VLOOKUP(A60,#REF!,13,0)</f>
        <v>#REF!</v>
      </c>
      <c r="H60" s="52" t="e">
        <f t="shared" si="3"/>
        <v>#REF!</v>
      </c>
      <c r="I60" s="50" t="e">
        <f t="shared" si="8"/>
        <v>#REF!</v>
      </c>
      <c r="J60" s="50" t="s">
        <v>110</v>
      </c>
      <c r="K60" s="50" t="e">
        <f>+IF(ISBLANK(VLOOKUP(A60,#REF!,5,0)),"",VLOOKUP(A60,#REF!,5,0))</f>
        <v>#REF!</v>
      </c>
      <c r="L60" s="50" t="e">
        <f>+IF(ISBLANK(VLOOKUP(A60,#REF!,9,0)),"",VLOOKUP(A60,#REF!,9,0))</f>
        <v>#REF!</v>
      </c>
      <c r="M60" s="50" t="e">
        <f t="shared" si="5"/>
        <v>#REF!</v>
      </c>
      <c r="N60" s="50" t="e">
        <f t="shared" si="4"/>
        <v>#REF!</v>
      </c>
      <c r="O60" s="50"/>
      <c r="P60" s="50"/>
    </row>
    <row r="61" spans="1:16" ht="12.75" customHeight="1" x14ac:dyDescent="0.2">
      <c r="A61" s="50" t="s">
        <v>112</v>
      </c>
      <c r="B61" s="50" t="str">
        <f t="shared" si="9"/>
        <v>14</v>
      </c>
      <c r="C61" s="50" t="e">
        <f>+MID(VLOOKUP(A61,#REF!,2,0),6,LEN(VLOOKUP(A61,#REF!,2,0))-6)</f>
        <v>#REF!</v>
      </c>
      <c r="D61" s="50" t="s">
        <v>104</v>
      </c>
      <c r="E61" s="50" t="e">
        <f>+VLOOKUP(A61,#REF!,3,0)</f>
        <v>#REF!</v>
      </c>
      <c r="F61" s="50" t="e">
        <f>+VLOOKUP(A61,#REF!,10,0)</f>
        <v>#REF!</v>
      </c>
      <c r="G61" s="50" t="e">
        <f>+VLOOKUP(A61,#REF!,13,0)</f>
        <v>#REF!</v>
      </c>
      <c r="H61" s="52" t="e">
        <f t="shared" si="3"/>
        <v>#REF!</v>
      </c>
      <c r="I61" s="50" t="e">
        <f t="shared" si="8"/>
        <v>#REF!</v>
      </c>
      <c r="J61" s="50" t="s">
        <v>110</v>
      </c>
      <c r="K61" s="50" t="e">
        <f>+IF(ISBLANK(VLOOKUP(A61,#REF!,5,0)),"",VLOOKUP(A61,#REF!,5,0))</f>
        <v>#REF!</v>
      </c>
      <c r="L61" s="50" t="e">
        <f>+IF(ISBLANK(VLOOKUP(A61,#REF!,9,0)),"",VLOOKUP(A61,#REF!,9,0))</f>
        <v>#REF!</v>
      </c>
      <c r="M61" s="50" t="e">
        <f t="shared" si="5"/>
        <v>#REF!</v>
      </c>
      <c r="N61" s="50" t="e">
        <f t="shared" si="4"/>
        <v>#REF!</v>
      </c>
      <c r="O61" s="50"/>
      <c r="P61" s="50"/>
    </row>
    <row r="62" spans="1:16" ht="12.75" customHeight="1" x14ac:dyDescent="0.2">
      <c r="A62" s="50" t="s">
        <v>113</v>
      </c>
      <c r="B62" s="50" t="str">
        <f t="shared" si="9"/>
        <v>14</v>
      </c>
      <c r="C62" s="50" t="e">
        <f>+MID(VLOOKUP(A62,#REF!,2,0),6,LEN(VLOOKUP(A62,#REF!,2,0))-6)</f>
        <v>#REF!</v>
      </c>
      <c r="D62" s="50" t="s">
        <v>104</v>
      </c>
      <c r="E62" s="50" t="e">
        <f>+VLOOKUP(A62,#REF!,3,0)</f>
        <v>#REF!</v>
      </c>
      <c r="F62" s="50" t="e">
        <f>+VLOOKUP(A62,#REF!,10,0)</f>
        <v>#REF!</v>
      </c>
      <c r="G62" s="50" t="e">
        <f>+VLOOKUP(A62,#REF!,13,0)</f>
        <v>#REF!</v>
      </c>
      <c r="H62" s="52" t="e">
        <f t="shared" si="3"/>
        <v>#REF!</v>
      </c>
      <c r="I62" s="50" t="e">
        <f t="shared" si="8"/>
        <v>#REF!</v>
      </c>
      <c r="J62" s="50" t="s">
        <v>110</v>
      </c>
      <c r="K62" s="50" t="e">
        <f>+IF(ISBLANK(VLOOKUP(A62,#REF!,5,0)),"",VLOOKUP(A62,#REF!,5,0))</f>
        <v>#REF!</v>
      </c>
      <c r="L62" s="50" t="e">
        <f>+IF(ISBLANK(VLOOKUP(A62,#REF!,9,0)),"",VLOOKUP(A62,#REF!,9,0))</f>
        <v>#REF!</v>
      </c>
      <c r="M62" s="50" t="e">
        <f t="shared" si="5"/>
        <v>#REF!</v>
      </c>
      <c r="N62" s="50" t="e">
        <f t="shared" si="4"/>
        <v>#REF!</v>
      </c>
      <c r="O62" s="50"/>
      <c r="P62" s="50"/>
    </row>
    <row r="63" spans="1:16" ht="12.75" customHeight="1" x14ac:dyDescent="0.2">
      <c r="A63" s="50" t="s">
        <v>114</v>
      </c>
      <c r="B63" s="50" t="str">
        <f t="shared" si="9"/>
        <v>15</v>
      </c>
      <c r="C63" s="50" t="e">
        <f>+MID(VLOOKUP(A63,#REF!,2,0),6,LEN(VLOOKUP(A63,#REF!,2,0))-6)</f>
        <v>#REF!</v>
      </c>
      <c r="D63" s="50" t="s">
        <v>104</v>
      </c>
      <c r="E63" s="50" t="e">
        <f>+VLOOKUP(A63,#REF!,3,0)</f>
        <v>#REF!</v>
      </c>
      <c r="F63" s="50" t="e">
        <f>+VLOOKUP(A63,#REF!,10,0)</f>
        <v>#REF!</v>
      </c>
      <c r="G63" s="50" t="e">
        <f>+VLOOKUP(A63,#REF!,13,0)</f>
        <v>#REF!</v>
      </c>
      <c r="H63" s="52" t="e">
        <f t="shared" si="3"/>
        <v>#REF!</v>
      </c>
      <c r="I63" s="50" t="e">
        <f t="shared" si="8"/>
        <v>#REF!</v>
      </c>
      <c r="J63" s="50" t="s">
        <v>115</v>
      </c>
      <c r="K63" s="50" t="e">
        <f>+IF(ISBLANK(VLOOKUP(A63,#REF!,5,0)),"",VLOOKUP(A63,#REF!,5,0))</f>
        <v>#REF!</v>
      </c>
      <c r="L63" s="50" t="e">
        <f>+IF(ISBLANK(VLOOKUP(A63,#REF!,9,0)),"",VLOOKUP(A63,#REF!,9,0))</f>
        <v>#REF!</v>
      </c>
      <c r="M63" s="50" t="e">
        <f t="shared" si="5"/>
        <v>#REF!</v>
      </c>
      <c r="N63" s="50" t="e">
        <f t="shared" si="4"/>
        <v>#REF!</v>
      </c>
      <c r="O63" s="50"/>
      <c r="P63" s="50"/>
    </row>
    <row r="64" spans="1:16" x14ac:dyDescent="0.2">
      <c r="A64" s="50" t="s">
        <v>116</v>
      </c>
      <c r="B64" s="50" t="str">
        <f t="shared" si="9"/>
        <v>15</v>
      </c>
      <c r="C64" s="50" t="e">
        <f>+MID(VLOOKUP(A64,#REF!,2,0),6,LEN(VLOOKUP(A64,#REF!,2,0))-6)</f>
        <v>#REF!</v>
      </c>
      <c r="D64" s="50" t="s">
        <v>104</v>
      </c>
      <c r="E64" s="50" t="e">
        <f>+VLOOKUP(A64,#REF!,3,0)</f>
        <v>#REF!</v>
      </c>
      <c r="F64" s="50" t="e">
        <f>+VLOOKUP(A64,#REF!,10,0)</f>
        <v>#REF!</v>
      </c>
      <c r="G64" s="50" t="e">
        <f>+VLOOKUP(A64,#REF!,13,0)</f>
        <v>#REF!</v>
      </c>
      <c r="H64" s="52" t="e">
        <f t="shared" si="3"/>
        <v>#REF!</v>
      </c>
      <c r="I64" s="50" t="e">
        <f t="shared" si="8"/>
        <v>#REF!</v>
      </c>
      <c r="J64" s="50" t="s">
        <v>115</v>
      </c>
      <c r="K64" s="50" t="e">
        <f>+IF(ISBLANK(VLOOKUP(A64,#REF!,5,0)),"",VLOOKUP(A64,#REF!,5,0))</f>
        <v>#REF!</v>
      </c>
      <c r="L64" s="50" t="e">
        <f>+IF(ISBLANK(VLOOKUP(A64,#REF!,9,0)),"",VLOOKUP(A64,#REF!,9,0))</f>
        <v>#REF!</v>
      </c>
      <c r="M64" s="50" t="e">
        <f t="shared" si="5"/>
        <v>#REF!</v>
      </c>
      <c r="N64" s="50" t="e">
        <f t="shared" si="4"/>
        <v>#REF!</v>
      </c>
      <c r="O64" s="50"/>
      <c r="P64" s="50"/>
    </row>
    <row r="65" spans="1:16" x14ac:dyDescent="0.2">
      <c r="A65" s="50" t="s">
        <v>117</v>
      </c>
      <c r="B65" s="50" t="str">
        <f t="shared" si="9"/>
        <v>15</v>
      </c>
      <c r="C65" s="50" t="e">
        <f>+MID(VLOOKUP(A65,#REF!,2,0),6,LEN(VLOOKUP(A65,#REF!,2,0))-6)</f>
        <v>#REF!</v>
      </c>
      <c r="D65" s="50" t="s">
        <v>104</v>
      </c>
      <c r="E65" s="50" t="e">
        <f>+VLOOKUP(A65,#REF!,3,0)</f>
        <v>#REF!</v>
      </c>
      <c r="F65" s="50" t="e">
        <f>+VLOOKUP(A65,#REF!,10,0)</f>
        <v>#REF!</v>
      </c>
      <c r="G65" s="50" t="e">
        <f>+VLOOKUP(A65,#REF!,13,0)</f>
        <v>#REF!</v>
      </c>
      <c r="H65" s="52" t="e">
        <f t="shared" si="3"/>
        <v>#REF!</v>
      </c>
      <c r="I65" s="50" t="e">
        <f t="shared" si="8"/>
        <v>#REF!</v>
      </c>
      <c r="J65" s="50" t="s">
        <v>115</v>
      </c>
      <c r="K65" s="50" t="e">
        <f>+IF(ISBLANK(VLOOKUP(A65,#REF!,5,0)),"",VLOOKUP(A65,#REF!,5,0))</f>
        <v>#REF!</v>
      </c>
      <c r="L65" s="50" t="e">
        <f>+IF(ISBLANK(VLOOKUP(A65,#REF!,9,0)),"",VLOOKUP(A65,#REF!,9,0))</f>
        <v>#REF!</v>
      </c>
      <c r="M65" s="50" t="e">
        <f t="shared" si="5"/>
        <v>#REF!</v>
      </c>
      <c r="N65" s="50" t="e">
        <f t="shared" si="4"/>
        <v>#REF!</v>
      </c>
      <c r="O65" s="50"/>
      <c r="P65" s="50"/>
    </row>
    <row r="66" spans="1:16" x14ac:dyDescent="0.2">
      <c r="A66" s="50" t="s">
        <v>118</v>
      </c>
      <c r="B66" s="50" t="str">
        <f t="shared" si="9"/>
        <v>15</v>
      </c>
      <c r="C66" s="50" t="e">
        <f>+MID(VLOOKUP(A66,#REF!,2,0),6,LEN(VLOOKUP(A66,#REF!,2,0))-6)</f>
        <v>#REF!</v>
      </c>
      <c r="D66" s="50" t="s">
        <v>104</v>
      </c>
      <c r="E66" s="50" t="e">
        <f>+VLOOKUP(A66,#REF!,3,0)</f>
        <v>#REF!</v>
      </c>
      <c r="F66" s="50" t="e">
        <f>+VLOOKUP(A66,#REF!,10,0)</f>
        <v>#REF!</v>
      </c>
      <c r="G66" s="50" t="e">
        <f>+VLOOKUP(A66,#REF!,13,0)</f>
        <v>#REF!</v>
      </c>
      <c r="H66" s="52" t="e">
        <f t="shared" si="3"/>
        <v>#REF!</v>
      </c>
      <c r="I66" s="50" t="e">
        <f t="shared" ref="I66:I82" si="14">+IF(F66=$F$2,$P$4,IF(F66=$F$3,$P$2,$P$3))</f>
        <v>#REF!</v>
      </c>
      <c r="J66" s="50" t="s">
        <v>115</v>
      </c>
      <c r="K66" s="50" t="e">
        <f>+IF(ISBLANK(VLOOKUP(A66,#REF!,5,0)),"",VLOOKUP(A66,#REF!,5,0))</f>
        <v>#REF!</v>
      </c>
      <c r="L66" s="50" t="e">
        <f>+IF(ISBLANK(VLOOKUP(A66,#REF!,9,0)),"",VLOOKUP(A66,#REF!,9,0))</f>
        <v>#REF!</v>
      </c>
      <c r="M66" s="50" t="e">
        <f t="shared" si="5"/>
        <v>#REF!</v>
      </c>
      <c r="N66" s="50" t="e">
        <f t="shared" si="4"/>
        <v>#REF!</v>
      </c>
      <c r="O66" s="50"/>
      <c r="P66" s="50"/>
    </row>
    <row r="67" spans="1:16" x14ac:dyDescent="0.2">
      <c r="A67" s="50" t="s">
        <v>119</v>
      </c>
      <c r="B67" s="50" t="str">
        <f t="shared" si="9"/>
        <v>15</v>
      </c>
      <c r="C67" s="50" t="e">
        <f>+MID(VLOOKUP(A67,#REF!,2,0),6,LEN(VLOOKUP(A67,#REF!,2,0))-6)</f>
        <v>#REF!</v>
      </c>
      <c r="D67" s="50" t="s">
        <v>104</v>
      </c>
      <c r="E67" s="50" t="e">
        <f>+VLOOKUP(A67,#REF!,3,0)</f>
        <v>#REF!</v>
      </c>
      <c r="F67" s="50" t="e">
        <f>+VLOOKUP(A67,#REF!,10,0)</f>
        <v>#REF!</v>
      </c>
      <c r="G67" s="50" t="e">
        <f>+VLOOKUP(A67,#REF!,13,0)</f>
        <v>#REF!</v>
      </c>
      <c r="H67" s="52" t="e">
        <f t="shared" si="3"/>
        <v>#REF!</v>
      </c>
      <c r="I67" s="50" t="e">
        <f t="shared" si="14"/>
        <v>#REF!</v>
      </c>
      <c r="J67" s="50" t="s">
        <v>115</v>
      </c>
      <c r="K67" s="50" t="e">
        <f>+IF(ISBLANK(VLOOKUP(A67,#REF!,5,0)),"",VLOOKUP(A67,#REF!,5,0))</f>
        <v>#REF!</v>
      </c>
      <c r="L67" s="50" t="e">
        <f>+IF(ISBLANK(VLOOKUP(A67,#REF!,9,0)),"",VLOOKUP(A67,#REF!,9,0))</f>
        <v>#REF!</v>
      </c>
      <c r="M67" s="50" t="e">
        <f t="shared" si="5"/>
        <v>#REF!</v>
      </c>
      <c r="N67" s="50" t="e">
        <f t="shared" si="4"/>
        <v>#REF!</v>
      </c>
      <c r="O67" s="50"/>
      <c r="P67" s="50"/>
    </row>
    <row r="68" spans="1:16" x14ac:dyDescent="0.2">
      <c r="A68" s="50" t="s">
        <v>120</v>
      </c>
      <c r="B68" s="50" t="str">
        <f t="shared" si="9"/>
        <v>15</v>
      </c>
      <c r="C68" s="50" t="e">
        <f>+MID(VLOOKUP(A68,#REF!,2,0),6,LEN(VLOOKUP(A68,#REF!,2,0))-6)</f>
        <v>#REF!</v>
      </c>
      <c r="D68" s="50" t="s">
        <v>104</v>
      </c>
      <c r="E68" s="50" t="e">
        <f>+VLOOKUP(A68,#REF!,3,0)</f>
        <v>#REF!</v>
      </c>
      <c r="F68" s="50" t="e">
        <f>+VLOOKUP(A68,#REF!,10,0)</f>
        <v>#REF!</v>
      </c>
      <c r="G68" s="50" t="e">
        <f>+VLOOKUP(A68,#REF!,13,0)</f>
        <v>#REF!</v>
      </c>
      <c r="H68" s="52" t="e">
        <f t="shared" si="3"/>
        <v>#REF!</v>
      </c>
      <c r="I68" s="50" t="e">
        <f t="shared" si="14"/>
        <v>#REF!</v>
      </c>
      <c r="J68" s="50" t="s">
        <v>115</v>
      </c>
      <c r="K68" s="50" t="e">
        <f>+IF(ISBLANK(VLOOKUP(A68,#REF!,5,0)),"",VLOOKUP(A68,#REF!,5,0))</f>
        <v>#REF!</v>
      </c>
      <c r="L68" s="50" t="e">
        <f>+IF(ISBLANK(VLOOKUP(A68,#REF!,9,0)),"",VLOOKUP(A68,#REF!,9,0))</f>
        <v>#REF!</v>
      </c>
      <c r="M68" s="50" t="e">
        <f t="shared" ref="M68:M82" si="15">+IF(OR(AND(K68=1,L68=1),AND(ISBLANK(K68),ISBLANK(L68)),K68="",L68=""),0,IF(OR(AND(K68=1,L68=2),AND(K68=1,L68=3)),0.25,IF(OR(AND(K68=2,L68=2),AND(K68=3,L68=1),AND(K68=3,L68=2),AND(K68=2,L68=1)),0.5,IF(AND(K68=2,L68=3),0.75,1))))</f>
        <v>#REF!</v>
      </c>
      <c r="N68" s="50" t="e">
        <f t="shared" si="4"/>
        <v>#REF!</v>
      </c>
      <c r="O68" s="50"/>
      <c r="P68" s="50"/>
    </row>
    <row r="69" spans="1:16" x14ac:dyDescent="0.2">
      <c r="A69" s="50" t="s">
        <v>121</v>
      </c>
      <c r="B69" s="50" t="str">
        <f t="shared" si="9"/>
        <v>16</v>
      </c>
      <c r="C69" s="50" t="e">
        <f>+MID(VLOOKUP(A69,#REF!,2,0),6,LEN(VLOOKUP(A69,#REF!,2,0))-6)</f>
        <v>#REF!</v>
      </c>
      <c r="D69" s="50" t="s">
        <v>122</v>
      </c>
      <c r="E69" s="50" t="e">
        <f>+VLOOKUP(A69,#REF!,3,0)</f>
        <v>#REF!</v>
      </c>
      <c r="F69" s="50" t="e">
        <f>+VLOOKUP(A69,#REF!,10,0)</f>
        <v>#REF!</v>
      </c>
      <c r="G69" s="50" t="e">
        <f>+VLOOKUP(A69,#REF!,13,0)</f>
        <v>#REF!</v>
      </c>
      <c r="H69" s="52" t="e">
        <f t="shared" si="3"/>
        <v>#REF!</v>
      </c>
      <c r="I69" s="50" t="e">
        <f t="shared" si="14"/>
        <v>#REF!</v>
      </c>
      <c r="J69" s="50" t="s">
        <v>123</v>
      </c>
      <c r="K69" s="50" t="e">
        <f>+IF(ISBLANK(VLOOKUP(A69,#REF!,5,0)),"",VLOOKUP(A69,#REF!,5,0))</f>
        <v>#REF!</v>
      </c>
      <c r="L69" s="50" t="e">
        <f>+IF(ISBLANK(VLOOKUP(A69,#REF!,9,0)),"",VLOOKUP(A69,#REF!,9,0))</f>
        <v>#REF!</v>
      </c>
      <c r="M69" s="50" t="e">
        <f t="shared" si="15"/>
        <v>#REF!</v>
      </c>
      <c r="N69" s="50" t="e">
        <f t="shared" si="4"/>
        <v>#REF!</v>
      </c>
      <c r="O69" s="50"/>
      <c r="P69" s="50"/>
    </row>
    <row r="70" spans="1:16" x14ac:dyDescent="0.2">
      <c r="A70" s="50" t="s">
        <v>124</v>
      </c>
      <c r="B70" s="50" t="str">
        <f t="shared" si="9"/>
        <v>16</v>
      </c>
      <c r="C70" s="50" t="e">
        <f>+MID(VLOOKUP(A70,#REF!,2,0),6,LEN(VLOOKUP(A70,#REF!,2,0))-6)</f>
        <v>#REF!</v>
      </c>
      <c r="D70" s="50" t="s">
        <v>122</v>
      </c>
      <c r="E70" s="50" t="e">
        <f>+VLOOKUP(A70,#REF!,3,0)</f>
        <v>#REF!</v>
      </c>
      <c r="F70" s="50" t="e">
        <f>+VLOOKUP(A70,#REF!,10,0)</f>
        <v>#REF!</v>
      </c>
      <c r="G70" s="50" t="e">
        <f>+VLOOKUP(A70,#REF!,13,0)</f>
        <v>#REF!</v>
      </c>
      <c r="H70" s="52" t="e">
        <f t="shared" si="3"/>
        <v>#REF!</v>
      </c>
      <c r="I70" s="50" t="e">
        <f t="shared" si="14"/>
        <v>#REF!</v>
      </c>
      <c r="J70" s="50" t="s">
        <v>123</v>
      </c>
      <c r="K70" s="50" t="e">
        <f>+IF(ISBLANK(VLOOKUP(A70,#REF!,5,0)),"",VLOOKUP(A70,#REF!,5,0))</f>
        <v>#REF!</v>
      </c>
      <c r="L70" s="50" t="e">
        <f>+IF(ISBLANK(VLOOKUP(A70,#REF!,9,0)),"",VLOOKUP(A70,#REF!,9,0))</f>
        <v>#REF!</v>
      </c>
      <c r="M70" s="50" t="e">
        <f t="shared" si="15"/>
        <v>#REF!</v>
      </c>
      <c r="N70" s="50" t="e">
        <f t="shared" si="4"/>
        <v>#REF!</v>
      </c>
      <c r="O70" s="50"/>
      <c r="P70" s="50"/>
    </row>
    <row r="71" spans="1:16" x14ac:dyDescent="0.2">
      <c r="A71" s="50" t="s">
        <v>125</v>
      </c>
      <c r="B71" s="50" t="str">
        <f t="shared" si="9"/>
        <v>16</v>
      </c>
      <c r="C71" s="50" t="e">
        <f>+MID(VLOOKUP(A71,#REF!,2,0),6,LEN(VLOOKUP(A71,#REF!,2,0))-6)</f>
        <v>#REF!</v>
      </c>
      <c r="D71" s="50" t="s">
        <v>122</v>
      </c>
      <c r="E71" s="50" t="e">
        <f>+VLOOKUP(A71,#REF!,3,0)</f>
        <v>#REF!</v>
      </c>
      <c r="F71" s="50" t="e">
        <f>+VLOOKUP(A71,#REF!,10,0)</f>
        <v>#REF!</v>
      </c>
      <c r="G71" s="50" t="e">
        <f>+VLOOKUP(A71,#REF!,13,0)</f>
        <v>#REF!</v>
      </c>
      <c r="H71" s="52" t="e">
        <f t="shared" ref="H71:H82" si="16">+_xlfn.RANK.EQ(G71,$G$2:$G$82,1)</f>
        <v>#REF!</v>
      </c>
      <c r="I71" s="50" t="e">
        <f t="shared" si="14"/>
        <v>#REF!</v>
      </c>
      <c r="J71" s="50" t="s">
        <v>123</v>
      </c>
      <c r="K71" s="50" t="e">
        <f>+IF(ISBLANK(VLOOKUP(A71,#REF!,5,0)),"",VLOOKUP(A71,#REF!,5,0))</f>
        <v>#REF!</v>
      </c>
      <c r="L71" s="50" t="e">
        <f>+IF(ISBLANK(VLOOKUP(A71,#REF!,9,0)),"",VLOOKUP(A71,#REF!,9,0))</f>
        <v>#REF!</v>
      </c>
      <c r="M71" s="50" t="e">
        <f t="shared" si="15"/>
        <v>#REF!</v>
      </c>
      <c r="N71" s="50" t="e">
        <f t="shared" ref="N71:N82" si="17">+AVERAGEIF($D$2:$D$82,D71,$M$2:$M$82)</f>
        <v>#REF!</v>
      </c>
      <c r="O71" s="50"/>
      <c r="P71" s="50"/>
    </row>
    <row r="72" spans="1:16" x14ac:dyDescent="0.2">
      <c r="A72" s="50" t="s">
        <v>126</v>
      </c>
      <c r="B72" s="50" t="str">
        <f t="shared" si="9"/>
        <v>16</v>
      </c>
      <c r="C72" s="50" t="e">
        <f>+MID(VLOOKUP(A72,#REF!,2,0),6,LEN(VLOOKUP(A72,#REF!,2,0))-6)</f>
        <v>#REF!</v>
      </c>
      <c r="D72" s="50" t="s">
        <v>122</v>
      </c>
      <c r="E72" s="50" t="e">
        <f>+VLOOKUP(A72,#REF!,3,0)</f>
        <v>#REF!</v>
      </c>
      <c r="F72" s="50" t="e">
        <f>+VLOOKUP(A72,#REF!,10,0)</f>
        <v>#REF!</v>
      </c>
      <c r="G72" s="50" t="e">
        <f>+VLOOKUP(A72,#REF!,13,0)</f>
        <v>#REF!</v>
      </c>
      <c r="H72" s="52" t="e">
        <f t="shared" si="16"/>
        <v>#REF!</v>
      </c>
      <c r="I72" s="50" t="e">
        <f t="shared" si="14"/>
        <v>#REF!</v>
      </c>
      <c r="J72" s="50" t="s">
        <v>123</v>
      </c>
      <c r="K72" s="50" t="e">
        <f>+IF(ISBLANK(VLOOKUP(A72,#REF!,5,0)),"",VLOOKUP(A72,#REF!,5,0))</f>
        <v>#REF!</v>
      </c>
      <c r="L72" s="50" t="e">
        <f>+IF(ISBLANK(VLOOKUP(A72,#REF!,9,0)),"",VLOOKUP(A72,#REF!,9,0))</f>
        <v>#REF!</v>
      </c>
      <c r="M72" s="50" t="e">
        <f t="shared" si="15"/>
        <v>#REF!</v>
      </c>
      <c r="N72" s="50" t="e">
        <f t="shared" si="17"/>
        <v>#REF!</v>
      </c>
      <c r="O72" s="50"/>
      <c r="P72" s="50"/>
    </row>
    <row r="73" spans="1:16" x14ac:dyDescent="0.2">
      <c r="A73" s="50" t="s">
        <v>127</v>
      </c>
      <c r="B73" s="50" t="str">
        <f t="shared" si="9"/>
        <v>16</v>
      </c>
      <c r="C73" s="50" t="e">
        <f>+MID(VLOOKUP(A73,#REF!,2,0),6,LEN(VLOOKUP(A73,#REF!,2,0))-6)</f>
        <v>#REF!</v>
      </c>
      <c r="D73" s="50" t="s">
        <v>122</v>
      </c>
      <c r="E73" s="50" t="e">
        <f>+VLOOKUP(A73,#REF!,3,0)</f>
        <v>#REF!</v>
      </c>
      <c r="F73" s="50" t="e">
        <f>+VLOOKUP(A73,#REF!,10,0)</f>
        <v>#REF!</v>
      </c>
      <c r="G73" s="50" t="e">
        <f>+VLOOKUP(A73,#REF!,13,0)</f>
        <v>#REF!</v>
      </c>
      <c r="H73" s="52" t="e">
        <f t="shared" si="16"/>
        <v>#REF!</v>
      </c>
      <c r="I73" s="50" t="e">
        <f t="shared" si="14"/>
        <v>#REF!</v>
      </c>
      <c r="J73" s="50" t="s">
        <v>123</v>
      </c>
      <c r="K73" s="50" t="e">
        <f>+IF(ISBLANK(VLOOKUP(A73,#REF!,5,0)),"",VLOOKUP(A73,#REF!,5,0))</f>
        <v>#REF!</v>
      </c>
      <c r="L73" s="50" t="e">
        <f>+IF(ISBLANK(VLOOKUP(A73,#REF!,9,0)),"",VLOOKUP(A73,#REF!,9,0))</f>
        <v>#REF!</v>
      </c>
      <c r="M73" s="50" t="e">
        <f t="shared" si="15"/>
        <v>#REF!</v>
      </c>
      <c r="N73" s="50" t="e">
        <f t="shared" si="17"/>
        <v>#REF!</v>
      </c>
      <c r="O73" s="50"/>
      <c r="P73" s="50"/>
    </row>
    <row r="74" spans="1:16" x14ac:dyDescent="0.2">
      <c r="A74" s="50" t="s">
        <v>128</v>
      </c>
      <c r="B74" s="50" t="str">
        <f t="shared" si="9"/>
        <v>17</v>
      </c>
      <c r="C74" s="50" t="e">
        <f>+MID(VLOOKUP(A74,#REF!,2,0),6,LEN(VLOOKUP(A74,#REF!,2,0))-6)</f>
        <v>#REF!</v>
      </c>
      <c r="D74" s="50" t="s">
        <v>122</v>
      </c>
      <c r="E74" s="50" t="e">
        <f>+VLOOKUP(A74,#REF!,3,0)</f>
        <v>#REF!</v>
      </c>
      <c r="F74" s="50" t="e">
        <f>+VLOOKUP(A74,#REF!,10,0)</f>
        <v>#REF!</v>
      </c>
      <c r="G74" s="50" t="e">
        <f>+VLOOKUP(A74,#REF!,13,0)</f>
        <v>#REF!</v>
      </c>
      <c r="H74" s="52" t="e">
        <f t="shared" si="16"/>
        <v>#REF!</v>
      </c>
      <c r="I74" s="50" t="e">
        <f t="shared" si="14"/>
        <v>#REF!</v>
      </c>
      <c r="J74" s="50" t="s">
        <v>129</v>
      </c>
      <c r="K74" s="50" t="e">
        <f>+IF(ISBLANK(VLOOKUP(A74,#REF!,5,0)),"",VLOOKUP(A74,#REF!,5,0))</f>
        <v>#REF!</v>
      </c>
      <c r="L74" s="50" t="e">
        <f>+IF(ISBLANK(VLOOKUP(A74,#REF!,9,0)),"",VLOOKUP(A74,#REF!,9,0))</f>
        <v>#REF!</v>
      </c>
      <c r="M74" s="50" t="e">
        <f t="shared" si="15"/>
        <v>#REF!</v>
      </c>
      <c r="N74" s="50" t="e">
        <f t="shared" si="17"/>
        <v>#REF!</v>
      </c>
      <c r="O74" s="50"/>
      <c r="P74" s="50"/>
    </row>
    <row r="75" spans="1:16" x14ac:dyDescent="0.2">
      <c r="A75" s="50" t="s">
        <v>130</v>
      </c>
      <c r="B75" s="50" t="str">
        <f t="shared" si="9"/>
        <v>17</v>
      </c>
      <c r="C75" s="50" t="e">
        <f>+MID(VLOOKUP(A75,#REF!,2,0),6,LEN(VLOOKUP(A75,#REF!,2,0))-6)</f>
        <v>#REF!</v>
      </c>
      <c r="D75" s="50" t="s">
        <v>122</v>
      </c>
      <c r="E75" s="50" t="e">
        <f>+VLOOKUP(A75,#REF!,3,0)</f>
        <v>#REF!</v>
      </c>
      <c r="F75" s="50" t="e">
        <f>+VLOOKUP(A75,#REF!,10,0)</f>
        <v>#REF!</v>
      </c>
      <c r="G75" s="50" t="e">
        <f>+VLOOKUP(A75,#REF!,13,0)</f>
        <v>#REF!</v>
      </c>
      <c r="H75" s="52" t="e">
        <f t="shared" si="16"/>
        <v>#REF!</v>
      </c>
      <c r="I75" s="50" t="e">
        <f t="shared" si="14"/>
        <v>#REF!</v>
      </c>
      <c r="J75" s="50" t="s">
        <v>129</v>
      </c>
      <c r="K75" s="50" t="e">
        <f>+IF(ISBLANK(VLOOKUP(A75,#REF!,5,0)),"",VLOOKUP(A75,#REF!,5,0))</f>
        <v>#REF!</v>
      </c>
      <c r="L75" s="50" t="e">
        <f>+IF(ISBLANK(VLOOKUP(A75,#REF!,9,0)),"",VLOOKUP(A75,#REF!,9,0))</f>
        <v>#REF!</v>
      </c>
      <c r="M75" s="50" t="e">
        <f t="shared" si="15"/>
        <v>#REF!</v>
      </c>
      <c r="N75" s="50" t="e">
        <f t="shared" si="17"/>
        <v>#REF!</v>
      </c>
      <c r="O75" s="50"/>
      <c r="P75" s="50"/>
    </row>
    <row r="76" spans="1:16" x14ac:dyDescent="0.2">
      <c r="A76" s="50" t="s">
        <v>131</v>
      </c>
      <c r="B76" s="50" t="str">
        <f t="shared" si="9"/>
        <v>17</v>
      </c>
      <c r="C76" s="50" t="e">
        <f>+MID(VLOOKUP(A76,#REF!,2,0),6,LEN(VLOOKUP(A76,#REF!,2,0))-6)</f>
        <v>#REF!</v>
      </c>
      <c r="D76" s="50" t="s">
        <v>122</v>
      </c>
      <c r="E76" s="50" t="e">
        <f>+VLOOKUP(A76,#REF!,3,0)</f>
        <v>#REF!</v>
      </c>
      <c r="F76" s="50" t="e">
        <f>+VLOOKUP(A76,#REF!,10,0)</f>
        <v>#REF!</v>
      </c>
      <c r="G76" s="50" t="e">
        <f>+VLOOKUP(A76,#REF!,13,0)</f>
        <v>#REF!</v>
      </c>
      <c r="H76" s="52" t="e">
        <f t="shared" si="16"/>
        <v>#REF!</v>
      </c>
      <c r="I76" s="50" t="e">
        <f t="shared" si="14"/>
        <v>#REF!</v>
      </c>
      <c r="J76" s="50" t="s">
        <v>129</v>
      </c>
      <c r="K76" s="50" t="e">
        <f>+IF(ISBLANK(VLOOKUP(A76,#REF!,5,0)),"",VLOOKUP(A76,#REF!,5,0))</f>
        <v>#REF!</v>
      </c>
      <c r="L76" s="50" t="e">
        <f>+IF(ISBLANK(VLOOKUP(A76,#REF!,9,0)),"",VLOOKUP(A76,#REF!,9,0))</f>
        <v>#REF!</v>
      </c>
      <c r="M76" s="50" t="e">
        <f t="shared" si="15"/>
        <v>#REF!</v>
      </c>
      <c r="N76" s="50" t="e">
        <f t="shared" si="17"/>
        <v>#REF!</v>
      </c>
      <c r="O76" s="50"/>
      <c r="P76" s="50"/>
    </row>
    <row r="77" spans="1:16" x14ac:dyDescent="0.2">
      <c r="A77" s="50" t="s">
        <v>132</v>
      </c>
      <c r="B77" s="50" t="str">
        <f t="shared" si="9"/>
        <v>17</v>
      </c>
      <c r="C77" s="50" t="e">
        <f>+MID(VLOOKUP(A77,#REF!,2,0),6,LEN(VLOOKUP(A77,#REF!,2,0))-6)</f>
        <v>#REF!</v>
      </c>
      <c r="D77" s="50" t="s">
        <v>122</v>
      </c>
      <c r="E77" s="50" t="e">
        <f>+VLOOKUP(A77,#REF!,3,0)</f>
        <v>#REF!</v>
      </c>
      <c r="F77" s="50" t="e">
        <f>+VLOOKUP(A77,#REF!,10,0)</f>
        <v>#REF!</v>
      </c>
      <c r="G77" s="50" t="e">
        <f>+VLOOKUP(A77,#REF!,13,0)</f>
        <v>#REF!</v>
      </c>
      <c r="H77" s="52" t="e">
        <f t="shared" si="16"/>
        <v>#REF!</v>
      </c>
      <c r="I77" s="50" t="e">
        <f t="shared" si="14"/>
        <v>#REF!</v>
      </c>
      <c r="J77" s="50" t="s">
        <v>129</v>
      </c>
      <c r="K77" s="50" t="e">
        <f>+IF(ISBLANK(VLOOKUP(A77,#REF!,5,0)),"",VLOOKUP(A77,#REF!,5,0))</f>
        <v>#REF!</v>
      </c>
      <c r="L77" s="50" t="e">
        <f>+IF(ISBLANK(VLOOKUP(A77,#REF!,9,0)),"",VLOOKUP(A77,#REF!,9,0))</f>
        <v>#REF!</v>
      </c>
      <c r="M77" s="50" t="e">
        <f t="shared" si="15"/>
        <v>#REF!</v>
      </c>
      <c r="N77" s="50" t="e">
        <f t="shared" si="17"/>
        <v>#REF!</v>
      </c>
      <c r="O77" s="50"/>
      <c r="P77" s="50"/>
    </row>
    <row r="78" spans="1:16" x14ac:dyDescent="0.2">
      <c r="A78" s="50" t="s">
        <v>133</v>
      </c>
      <c r="B78" s="50" t="str">
        <f t="shared" si="9"/>
        <v>17</v>
      </c>
      <c r="C78" s="50" t="e">
        <f>+MID(VLOOKUP(A78,#REF!,2,0),6,LEN(VLOOKUP(A78,#REF!,2,0))-6)</f>
        <v>#REF!</v>
      </c>
      <c r="D78" s="50" t="s">
        <v>122</v>
      </c>
      <c r="E78" s="50" t="e">
        <f>+VLOOKUP(A78,#REF!,3,0)</f>
        <v>#REF!</v>
      </c>
      <c r="F78" s="50" t="e">
        <f>+VLOOKUP(A78,#REF!,10,0)</f>
        <v>#REF!</v>
      </c>
      <c r="G78" s="50" t="e">
        <f>+VLOOKUP(A78,#REF!,13,0)</f>
        <v>#REF!</v>
      </c>
      <c r="H78" s="52" t="e">
        <f t="shared" si="16"/>
        <v>#REF!</v>
      </c>
      <c r="I78" s="50" t="e">
        <f t="shared" si="14"/>
        <v>#REF!</v>
      </c>
      <c r="J78" s="50" t="s">
        <v>129</v>
      </c>
      <c r="K78" s="50" t="e">
        <f>+IF(ISBLANK(VLOOKUP(A78,#REF!,5,0)),"",VLOOKUP(A78,#REF!,5,0))</f>
        <v>#REF!</v>
      </c>
      <c r="L78" s="50" t="e">
        <f>+IF(ISBLANK(VLOOKUP(A78,#REF!,9,0)),"",VLOOKUP(A78,#REF!,9,0))</f>
        <v>#REF!</v>
      </c>
      <c r="M78" s="50" t="e">
        <f t="shared" si="15"/>
        <v>#REF!</v>
      </c>
      <c r="N78" s="50" t="e">
        <f t="shared" si="17"/>
        <v>#REF!</v>
      </c>
      <c r="O78" s="50"/>
      <c r="P78" s="50"/>
    </row>
    <row r="79" spans="1:16" x14ac:dyDescent="0.2">
      <c r="A79" s="50" t="s">
        <v>134</v>
      </c>
      <c r="B79" s="50" t="str">
        <f t="shared" si="9"/>
        <v>17</v>
      </c>
      <c r="C79" s="50" t="e">
        <f>+MID(VLOOKUP(A79,#REF!,2,0),6,LEN(VLOOKUP(A79,#REF!,2,0))-6)</f>
        <v>#REF!</v>
      </c>
      <c r="D79" s="50" t="s">
        <v>122</v>
      </c>
      <c r="E79" s="50" t="e">
        <f>+VLOOKUP(A79,#REF!,3,0)</f>
        <v>#REF!</v>
      </c>
      <c r="F79" s="50" t="e">
        <f>+VLOOKUP(A79,#REF!,10,0)</f>
        <v>#REF!</v>
      </c>
      <c r="G79" s="50" t="e">
        <f>+VLOOKUP(A79,#REF!,13,0)</f>
        <v>#REF!</v>
      </c>
      <c r="H79" s="52" t="e">
        <f t="shared" si="16"/>
        <v>#REF!</v>
      </c>
      <c r="I79" s="50" t="e">
        <f t="shared" si="14"/>
        <v>#REF!</v>
      </c>
      <c r="J79" s="50" t="s">
        <v>129</v>
      </c>
      <c r="K79" s="50" t="e">
        <f>+IF(ISBLANK(VLOOKUP(A79,#REF!,5,0)),"",VLOOKUP(A79,#REF!,5,0))</f>
        <v>#REF!</v>
      </c>
      <c r="L79" s="50" t="e">
        <f>+IF(ISBLANK(VLOOKUP(A79,#REF!,9,0)),"",VLOOKUP(A79,#REF!,9,0))</f>
        <v>#REF!</v>
      </c>
      <c r="M79" s="50" t="e">
        <f t="shared" si="15"/>
        <v>#REF!</v>
      </c>
      <c r="N79" s="50" t="e">
        <f t="shared" si="17"/>
        <v>#REF!</v>
      </c>
      <c r="O79" s="50"/>
      <c r="P79" s="50"/>
    </row>
    <row r="80" spans="1:16" x14ac:dyDescent="0.2">
      <c r="A80" s="50" t="s">
        <v>135</v>
      </c>
      <c r="B80" s="50" t="str">
        <f t="shared" si="9"/>
        <v>17</v>
      </c>
      <c r="C80" s="50" t="e">
        <f>+MID(VLOOKUP(A80,#REF!,2,0),6,LEN(VLOOKUP(A80,#REF!,2,0))-6)</f>
        <v>#REF!</v>
      </c>
      <c r="D80" s="50" t="s">
        <v>122</v>
      </c>
      <c r="E80" s="50" t="e">
        <f>+VLOOKUP(A80,#REF!,3,0)</f>
        <v>#REF!</v>
      </c>
      <c r="F80" s="50" t="e">
        <f>+VLOOKUP(A80,#REF!,10,0)</f>
        <v>#REF!</v>
      </c>
      <c r="G80" s="50" t="e">
        <f>+VLOOKUP(A80,#REF!,13,0)</f>
        <v>#REF!</v>
      </c>
      <c r="H80" s="52" t="e">
        <f t="shared" si="16"/>
        <v>#REF!</v>
      </c>
      <c r="I80" s="50" t="e">
        <f t="shared" si="14"/>
        <v>#REF!</v>
      </c>
      <c r="J80" s="50" t="s">
        <v>129</v>
      </c>
      <c r="K80" s="50" t="e">
        <f>+IF(ISBLANK(VLOOKUP(A80,#REF!,5,0)),"",VLOOKUP(A80,#REF!,5,0))</f>
        <v>#REF!</v>
      </c>
      <c r="L80" s="50" t="e">
        <f>+IF(ISBLANK(VLOOKUP(A80,#REF!,9,0)),"",VLOOKUP(A80,#REF!,9,0))</f>
        <v>#REF!</v>
      </c>
      <c r="M80" s="50" t="e">
        <f t="shared" si="15"/>
        <v>#REF!</v>
      </c>
      <c r="N80" s="50" t="e">
        <f t="shared" si="17"/>
        <v>#REF!</v>
      </c>
      <c r="O80" s="50"/>
      <c r="P80" s="50"/>
    </row>
    <row r="81" spans="1:16" x14ac:dyDescent="0.2">
      <c r="A81" s="50" t="s">
        <v>136</v>
      </c>
      <c r="B81" s="50" t="str">
        <f t="shared" si="9"/>
        <v>17</v>
      </c>
      <c r="C81" s="50" t="e">
        <f>+MID(VLOOKUP(A81,#REF!,2,0),6,LEN(VLOOKUP(A81,#REF!,2,0))-6)</f>
        <v>#REF!</v>
      </c>
      <c r="D81" s="50" t="s">
        <v>122</v>
      </c>
      <c r="E81" s="50" t="e">
        <f>+VLOOKUP(A81,#REF!,3,0)</f>
        <v>#REF!</v>
      </c>
      <c r="F81" s="50" t="e">
        <f>+VLOOKUP(A81,#REF!,10,0)</f>
        <v>#REF!</v>
      </c>
      <c r="G81" s="50" t="e">
        <f>+VLOOKUP(A81,#REF!,13,0)</f>
        <v>#REF!</v>
      </c>
      <c r="H81" s="52" t="e">
        <f t="shared" si="16"/>
        <v>#REF!</v>
      </c>
      <c r="I81" s="50" t="e">
        <f t="shared" si="14"/>
        <v>#REF!</v>
      </c>
      <c r="J81" s="50" t="s">
        <v>129</v>
      </c>
      <c r="K81" s="50" t="e">
        <f>+IF(ISBLANK(VLOOKUP(A81,#REF!,5,0)),"",VLOOKUP(A81,#REF!,5,0))</f>
        <v>#REF!</v>
      </c>
      <c r="L81" s="50" t="e">
        <f>+IF(ISBLANK(VLOOKUP(A81,#REF!,9,0)),"",VLOOKUP(A81,#REF!,9,0))</f>
        <v>#REF!</v>
      </c>
      <c r="M81" s="50" t="e">
        <f t="shared" si="15"/>
        <v>#REF!</v>
      </c>
      <c r="N81" s="50" t="e">
        <f t="shared" si="17"/>
        <v>#REF!</v>
      </c>
      <c r="O81" s="50"/>
      <c r="P81" s="50"/>
    </row>
    <row r="82" spans="1:16" x14ac:dyDescent="0.2">
      <c r="A82" s="50" t="s">
        <v>137</v>
      </c>
      <c r="B82" s="50" t="str">
        <f t="shared" si="9"/>
        <v>17</v>
      </c>
      <c r="C82" s="50" t="e">
        <f>+MID(VLOOKUP(A82,#REF!,2,0),6,LEN(VLOOKUP(A82,#REF!,2,0))-6)</f>
        <v>#REF!</v>
      </c>
      <c r="D82" s="50" t="s">
        <v>122</v>
      </c>
      <c r="E82" s="50" t="e">
        <f>+VLOOKUP(A82,#REF!,3,0)</f>
        <v>#REF!</v>
      </c>
      <c r="F82" s="50" t="e">
        <f>+VLOOKUP(A82,#REF!,10,0)</f>
        <v>#REF!</v>
      </c>
      <c r="G82" s="50" t="e">
        <f>+VLOOKUP(A82,#REF!,13,0)</f>
        <v>#REF!</v>
      </c>
      <c r="H82" s="52" t="e">
        <f t="shared" si="16"/>
        <v>#REF!</v>
      </c>
      <c r="I82" s="50" t="e">
        <f t="shared" si="14"/>
        <v>#REF!</v>
      </c>
      <c r="J82" s="50" t="s">
        <v>129</v>
      </c>
      <c r="K82" s="50" t="e">
        <f>+IF(ISBLANK(VLOOKUP(A82,#REF!,5,0)),"",VLOOKUP(A82,#REF!,5,0))</f>
        <v>#REF!</v>
      </c>
      <c r="L82" s="50" t="e">
        <f>+IF(ISBLANK(VLOOKUP(A82,#REF!,9,0)),"",VLOOKUP(A82,#REF!,9,0))</f>
        <v>#REF!</v>
      </c>
      <c r="M82" s="50" t="e">
        <f t="shared" si="15"/>
        <v>#REF!</v>
      </c>
      <c r="N82" s="50" t="e">
        <f t="shared" si="17"/>
        <v>#REF!</v>
      </c>
      <c r="O82" s="50"/>
      <c r="P82" s="50"/>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CARLOS EDUARDO CARVAJAL RUBIO</cp:lastModifiedBy>
  <cp:revision/>
  <cp:lastPrinted>2021-09-23T20:33:51Z</cp:lastPrinted>
  <dcterms:created xsi:type="dcterms:W3CDTF">2010-10-04T16:34:45Z</dcterms:created>
  <dcterms:modified xsi:type="dcterms:W3CDTF">2023-10-11T15:57:18Z</dcterms:modified>
  <cp:category/>
  <cp:contentStatus/>
</cp:coreProperties>
</file>